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안내" sheetId="1" state="visible" r:id="rId3"/>
    <sheet name="기본설정" sheetId="2" state="visible" r:id="rId4"/>
    <sheet name="매출대장" sheetId="3" state="visible" r:id="rId5"/>
    <sheet name="세금계산서발급" sheetId="4" state="visible" r:id="rId6"/>
    <sheet name="성과보수계산기" sheetId="5" state="visible" r:id="rId7"/>
    <sheet name="비용대장" sheetId="6" state="visible" r:id="rId8"/>
    <sheet name="목록" sheetId="7" state="hidden" r:id="rId9"/>
    <sheet name="예산대비실적" sheetId="8" state="visible" r:id="rId10"/>
    <sheet name="법인세시뮬레이션" sheetId="9" state="visible" r:id="rId11"/>
    <sheet name="세무일정" sheetId="10" state="visible" r:id="rId12"/>
    <sheet name="절세체크리스트" sheetId="11" state="visible" r:id="rId13"/>
    <sheet name="각주" sheetId="12" state="visible" r:id="rId1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<sst xmlns="http://schemas.openxmlformats.org/spreadsheetml/2006/main" count="454" uniqueCount="295">
  <si>
    <t xml:space="preserve">[대외비] 봉수 SSGlobal(주) 재무·세무 점검표</t>
  </si>
  <si>
    <t xml:space="preserve">대외비</t>
  </si>
  <si>
    <t xml:space="preserve">[대외비 확인] 이 문서는 봉수 SSGlobal(주)의 내부 재무·세무 관리 기록을 담은 대외비 문서로, 외부 공개·판매·전달을 금한다.</t>
  </si>
  <si>
    <t xml:space="preserve">■ 사용법 (앤디가 수기로 점검)</t>
  </si>
  <si>
    <t xml:space="preserve">1. 노란 칸 = 앤디가 직접 적는 칸 (파란 글씨). 나머지 검은 글씨 칸은 수식이라 손대지 않습니다.</t>
  </si>
  <si>
    <t xml:space="preserve">2. 회색 칸 = 작성 예시 행. 형식을 보여 주는 용도이며 합계에서 빠집니다(비용대장 '예시' 표시).</t>
  </si>
  <si>
    <t xml:space="preserve">3. 상태 칸은 목록에서 대기 / 진행 / 완료 중 하나를 고릅니다. 완료는 초록, 진행은 노랑으로 바뀝니다.</t>
  </si>
  <si>
    <t xml:space="preserve">4. 먼저 [기본설정] 시트에서 법인 설립일·업종·세무사 확인 결과를 적으세요. 감면율이 자동으로 바뀝니다.</t>
  </si>
  <si>
    <t xml:space="preserve">5. 매달: [매출대장]에 세금계산서 발행일·입금일·입금액 → [비용대장]에 비용 → [세무일정] 상태 체크.</t>
  </si>
  <si>
    <t xml:space="preserve">■ 시트 구성</t>
  </si>
  <si>
    <t xml:space="preserve">기본설정 · 매출대장 · 성과보수계산기 · 비용대장 · 예산대비실적 · 법인세시뮬레이션 · 세무일정 · 절세체크리스트 · 각주</t>
  </si>
  <si>
    <t xml:space="preserve">■ 중요 고지</t>
  </si>
  <si>
    <t xml:space="preserve">· 버디(AI)와 앤디는 세무사가 아닙니다. 세율·감면은 공개 자료를 정리한 것이며, 손금 인정·감면 적용은 반드시 세무사가 최종 판단합니다.</t>
  </si>
  <si>
    <t xml:space="preserve">· 각 숫자가 사실·가정·추정 중 무엇인지는 [각주] 시트에 구분해 적었습니다(내부 정보 처리 규정 제9조).</t>
  </si>
  <si>
    <t xml:space="preserve">· 인장: 이 환경에는 인장 파일이 없어 넣지 못했습니다. 인쇄본에는 대외비 인장(흰색+진홍 불꽃)을 붙여 주세요.</t>
  </si>
  <si>
    <t xml:space="preserve">· 작성: 버디(Claude) / 작성일 2026-11-01 / 결재: 대표이사</t>
  </si>
  <si>
    <t xml:space="preserve">기본설정 (노란 칸을 앤디가 입력)</t>
  </si>
  <si>
    <t xml:space="preserve">항목</t>
  </si>
  <si>
    <t xml:space="preserve">값</t>
  </si>
  <si>
    <t xml:space="preserve">설명</t>
  </si>
  <si>
    <t xml:space="preserve">법인명</t>
  </si>
  <si>
    <t xml:space="preserve">에스에스글로벌주식회사(봉수 SSGlobal)</t>
  </si>
  <si>
    <t xml:space="preserve">법인등기 기준</t>
  </si>
  <si>
    <t xml:space="preserve">대표이사(행정 표기)</t>
  </si>
  <si>
    <t xml:space="preserve">조삼만</t>
  </si>
  <si>
    <t xml:space="preserve">행정 서류는 본명</t>
  </si>
  <si>
    <t xml:space="preserve">본점 소재지</t>
  </si>
  <si>
    <t xml:space="preserve">전북특별자치도 전주시 완산구 우전로 180, 706동 302호</t>
  </si>
  <si>
    <t xml:space="preserve">비수도권 → 창업감면 지역 요건 충족 가능</t>
  </si>
  <si>
    <t xml:space="preserve">법인 설립일</t>
  </si>
  <si>
    <t xml:space="preserve">등기부등본 날짜를 적으세요 (예: 2026-03-15)</t>
  </si>
  <si>
    <t xml:space="preserve">사업자등록 업종코드</t>
  </si>
  <si>
    <t xml:space="preserve">사업자등록증의 업종코드 6자리</t>
  </si>
  <si>
    <t xml:space="preserve">사업자등록 업종명</t>
  </si>
  <si>
    <t xml:space="preserve">예: 경영컨설팅업</t>
  </si>
  <si>
    <t xml:space="preserve">창업감면 업종 해당 (세무사 확인)</t>
  </si>
  <si>
    <t xml:space="preserve">미확인</t>
  </si>
  <si>
    <t xml:space="preserve">세무사 답을 받으면 '대상' 또는 '비대상'으로 바꾸세요</t>
  </si>
  <si>
    <t xml:space="preserve">대표 급여 (월)</t>
  </si>
  <si>
    <t xml:space="preserve">무보수 결정 (앤디, 2026-11-01) — 주주총회 의사록 필요</t>
  </si>
  <si>
    <t xml:space="preserve">은파 월정액 (부가세 포함)</t>
  </si>
  <si>
    <t xml:space="preserve">계약 조건 (앤디, 2026-11-01)</t>
  </si>
  <si>
    <t xml:space="preserve">월정액 공급가액</t>
  </si>
  <si>
    <t xml:space="preserve">부가세 포함 금액 ÷ 1.1</t>
  </si>
  <si>
    <t xml:space="preserve">월정액 부가세</t>
  </si>
  <si>
    <t xml:space="preserve">계약 시작월</t>
  </si>
  <si>
    <t xml:space="preserve">2026.11.1부터 1년, 자동연장</t>
  </si>
  <si>
    <t xml:space="preserve">법인세율 (과표 2억 이하)</t>
  </si>
  <si>
    <t xml:space="preserve">2026.1.1 이후 개시 사업연도 [각주 1]</t>
  </si>
  <si>
    <t xml:space="preserve">법인세율 (2억 초과~200억)</t>
  </si>
  <si>
    <t xml:space="preserve">[각주 1]</t>
  </si>
  <si>
    <t xml:space="preserve">지방소득세율 (법인세의)</t>
  </si>
  <si>
    <t xml:space="preserve">소규모창업 수입금액 기준</t>
  </si>
  <si>
    <t xml:space="preserve">2026년 개시 과세연도부터 1억 400만 원 이하 [각주 2]</t>
  </si>
  <si>
    <t xml:space="preserve">감면율 — 일반 창업 (비수도권)</t>
  </si>
  <si>
    <t xml:space="preserve">만 35세 이상 일반 창업 [각주 2]</t>
  </si>
  <si>
    <t xml:space="preserve">감면율 — 소규모 창업 (비수도권)</t>
  </si>
  <si>
    <t xml:space="preserve">[각주 2] 세무사 확인 필요</t>
  </si>
  <si>
    <t xml:space="preserve">※ 노란 칸 중 세율·기준 숫자는 공개 자료 기준이며, 법이 바뀌면 이 칸만 고치면 전체가 다시 계산됩니다.</t>
  </si>
  <si>
    <t xml:space="preserve">매출대장 — 은파팰리스호텔 월정액 + 성과보수</t>
  </si>
  <si>
    <t xml:space="preserve">청구월</t>
  </si>
  <si>
    <t xml:space="preserve">거래처·내용</t>
  </si>
  <si>
    <t xml:space="preserve">공급가액(원)</t>
  </si>
  <si>
    <t xml:space="preserve">부가세(원)</t>
  </si>
  <si>
    <t xml:space="preserve">합계(원)</t>
  </si>
  <si>
    <t xml:space="preserve">세금계산서 발행일</t>
  </si>
  <si>
    <t xml:space="preserve">입금일</t>
  </si>
  <si>
    <t xml:space="preserve">입금액(원)</t>
  </si>
  <si>
    <t xml:space="preserve">미수금(원)</t>
  </si>
  <si>
    <t xml:space="preserve">상태</t>
  </si>
  <si>
    <t xml:space="preserve">메모</t>
  </si>
  <si>
    <t xml:space="preserve">연도(자동)</t>
  </si>
  <si>
    <t xml:space="preserve">시엘티개발(은파팰리스호텔) · 경영컨설팅 자문료(월정액)</t>
  </si>
  <si>
    <t xml:space="preserve">선급 합의 — 입금 당일 세금계산서(영수) 발급</t>
  </si>
  <si>
    <t xml:space="preserve">성과보수 (프로젝트별 — 앤디 입력)</t>
  </si>
  <si>
    <t xml:space="preserve">합계</t>
  </si>
  <si>
    <t xml:space="preserve">※ 전자세금계산서는 공급한 달의 다음 달 10일까지 발급 [각주 4]. 미수금이 0보다 크면 입금 확인 필요.</t>
  </si>
  <si>
    <t xml:space="preserve">전자세금계산서 발급 입력표 (홈택스 건별발급용)</t>
  </si>
  <si>
    <t xml:space="preserve">홈택스: [계산서·영수증·카드] → [전자(세금)계산서 발급] → [전자(세금)계산서 건별발급]</t>
  </si>
  <si>
    <t xml:space="preserve">거래처 정보 (공급받는자)</t>
  </si>
  <si>
    <t xml:space="preserve">상호</t>
  </si>
  <si>
    <t xml:space="preserve">시엘티개발 주식회사</t>
  </si>
  <si>
    <t xml:space="preserve">감정평가서(DR246-123101) 의뢰인 — 사실 / 은파팰리스호텔 운영법인</t>
  </si>
  <si>
    <t xml:space="preserve">사업자등록번호</t>
  </si>
  <si>
    <t xml:space="preserve">사업자등록증 사본 받으면 입력 (000-00-00000)</t>
  </si>
  <si>
    <t xml:space="preserve">대표자</t>
  </si>
  <si>
    <t xml:space="preserve">사업자등록증 기준</t>
  </si>
  <si>
    <t xml:space="preserve">사업장 주소</t>
  </si>
  <si>
    <t xml:space="preserve">업태 / 종목</t>
  </si>
  <si>
    <t xml:space="preserve">세금계산서 수신 이메일</t>
  </si>
  <si>
    <t xml:space="preserve">호텔 경리 담당자</t>
  </si>
  <si>
    <t xml:space="preserve">담당자 / 연락처</t>
  </si>
  <si>
    <t xml:space="preserve">품목명</t>
  </si>
  <si>
    <t xml:space="preserve">경영컨설팅 자문료</t>
  </si>
  <si>
    <t xml:space="preserve">계약서 용역명과 같게</t>
  </si>
  <si>
    <t xml:space="preserve">영수 / 청구</t>
  </si>
  <si>
    <t xml:space="preserve">영수</t>
  </si>
  <si>
    <t xml:space="preserve">입금 확인 후 발급 → 영수</t>
  </si>
  <si>
    <t xml:space="preserve">작성일자(말일)</t>
  </si>
  <si>
    <t xml:space="preserve">품목 (홈택스 입력)</t>
  </si>
  <si>
    <t xml:space="preserve">공급가액</t>
  </si>
  <si>
    <t xml:space="preserve">세액</t>
  </si>
  <si>
    <t xml:space="preserve">영수/청구</t>
  </si>
  <si>
    <t xml:space="preserve">발급 기한</t>
  </si>
  <si>
    <t xml:space="preserve">실제 발급일</t>
  </si>
  <si>
    <t xml:space="preserve">국세청 승인번호</t>
  </si>
  <si>
    <t xml:space="preserve">선급(Y)</t>
  </si>
  <si>
    <t xml:space="preserve">11/2(월) 발급 예정</t>
  </si>
  <si>
    <t xml:space="preserve">대기</t>
  </si>
  <si>
    <t xml:space="preserve">Y</t>
  </si>
  <si>
    <t xml:space="preserve">※ 선급(Y): 대가를 먼저 받고 받은 금액으로 세금계산서를 발급하면 발급일이 공급시기가 됩니다 [각주 9]. → 작성일자 = 입금일, 입금 확인 당일 발급. 2026년 11월분은 선급 합의(앤디, 2026-11-01).</t>
  </si>
  <si>
    <t xml:space="preserve">▶ 이번 달 발급 카드 — 청구월을 고르면 홈택스에 넣을 값이 나옵니다</t>
  </si>
  <si>
    <t xml:space="preserve">청구월 선택</t>
  </si>
  <si>
    <t xml:space="preserve">① 공급받는자 등록번호</t>
  </si>
  <si>
    <t xml:space="preserve">② 상호 (자동 표시 확인)</t>
  </si>
  <si>
    <t xml:space="preserve">③ 이메일</t>
  </si>
  <si>
    <t xml:space="preserve">④ 작성일자</t>
  </si>
  <si>
    <t xml:space="preserve">⑤ 품목</t>
  </si>
  <si>
    <t xml:space="preserve">⑥ 공급가액</t>
  </si>
  <si>
    <t xml:space="preserve">⑦ 세액</t>
  </si>
  <si>
    <t xml:space="preserve">⑧ 합계</t>
  </si>
  <si>
    <t xml:space="preserve">⑨ 영수/청구</t>
  </si>
  <si>
    <t xml:space="preserve">⑩ 발급 기한</t>
  </si>
  <si>
    <t xml:space="preserve">※ 발급 후 [전자(세금)계산서 조회] → [발급 목록조회]에서 확인하고, 위 표에 실제 발급일·승인번호·상태(완료)를 적습니다. 같은 날 매출대장 F열(발행일)에도 적습니다.</t>
  </si>
  <si>
    <t xml:space="preserve">성과보수 계산기 (프로젝트 금액 1억 원 이하 · 누진식)</t>
  </si>
  <si>
    <t xml:space="preserve">구간</t>
  </si>
  <si>
    <t xml:space="preserve">구간 상한(원)</t>
  </si>
  <si>
    <t xml:space="preserve">요율</t>
  </si>
  <si>
    <t xml:space="preserve">구간 보수(원)</t>
  </si>
  <si>
    <t xml:space="preserve">1구간</t>
  </si>
  <si>
    <t xml:space="preserve">대표 승인 요율 (2026-11-01 00:26)</t>
  </si>
  <si>
    <t xml:space="preserve">2구간</t>
  </si>
  <si>
    <t xml:space="preserve">3구간</t>
  </si>
  <si>
    <t xml:space="preserve">최저 보수(원)</t>
  </si>
  <si>
    <t xml:space="preserve">프로젝트 금액(원) 입력 →</t>
  </si>
  <si>
    <t xml:space="preserve">성과보수 (공급가액)</t>
  </si>
  <si>
    <t xml:space="preserve">부가세</t>
  </si>
  <si>
    <t xml:space="preserve">청구 합계</t>
  </si>
  <si>
    <t xml:space="preserve">※ 1억 원 초과 프로젝트는 건별 합의서로 정함 (앤디, 2026-11-01). 성공 시에만 지급(성공불).</t>
  </si>
  <si>
    <t xml:space="preserve">비용대장 (증빙 있는 업무 비용만)</t>
  </si>
  <si>
    <t xml:space="preserve">일자</t>
  </si>
  <si>
    <t xml:space="preserve">내용</t>
  </si>
  <si>
    <t xml:space="preserve">증빙</t>
  </si>
  <si>
    <t xml:space="preserve">업무 관련 메모(누구·왜)</t>
  </si>
  <si>
    <t xml:space="preserve">세무사 확인</t>
  </si>
  <si>
    <t xml:space="preserve">비고</t>
  </si>
  <si>
    <t xml:space="preserve">여비교통비(출장)</t>
  </si>
  <si>
    <t xml:space="preserve">전주→군산 은파팰리스 현장 회의</t>
  </si>
  <si>
    <t xml:space="preserve">법인카드</t>
  </si>
  <si>
    <t xml:space="preserve">은파팰리스 월간 회의</t>
  </si>
  <si>
    <t xml:space="preserve">완료</t>
  </si>
  <si>
    <t xml:space="preserve">예시</t>
  </si>
  <si>
    <t xml:space="preserve">AI 구독료</t>
  </si>
  <si>
    <t xml:space="preserve">세금계산서</t>
  </si>
  <si>
    <t xml:space="preserve">서버·도메인·홈페이지</t>
  </si>
  <si>
    <t xml:space="preserve">통신비</t>
  </si>
  <si>
    <t xml:space="preserve">현금영수증</t>
  </si>
  <si>
    <t xml:space="preserve">계산서</t>
  </si>
  <si>
    <t xml:space="preserve">차량유지비</t>
  </si>
  <si>
    <t xml:space="preserve">간이영수증</t>
  </si>
  <si>
    <t xml:space="preserve">업무 식대·회의비</t>
  </si>
  <si>
    <t xml:space="preserve">증빙없음</t>
  </si>
  <si>
    <t xml:space="preserve">기업업무추진비(접대비)</t>
  </si>
  <si>
    <t xml:space="preserve">도서·자료 구입비</t>
  </si>
  <si>
    <t xml:space="preserve">소모품비</t>
  </si>
  <si>
    <t xml:space="preserve">지급수수료(세무사 기장료 등)</t>
  </si>
  <si>
    <t xml:space="preserve">임차료</t>
  </si>
  <si>
    <t xml:space="preserve">교육훈련비</t>
  </si>
  <si>
    <t xml:space="preserve">광고선전비</t>
  </si>
  <si>
    <t xml:space="preserve">기타</t>
  </si>
  <si>
    <t xml:space="preserve">예산 대비 실적 (항목별)</t>
  </si>
  <si>
    <t xml:space="preserve">연간 예산(원)</t>
  </si>
  <si>
    <t xml:space="preserve">실적(원)</t>
  </si>
  <si>
    <t xml:space="preserve">남은 예산(원)</t>
  </si>
  <si>
    <t xml:space="preserve">집행률</t>
  </si>
  <si>
    <t xml:space="preserve">법인세 시뮬레이션 (사업연도별 · 12월 결산 가정)</t>
  </si>
  <si>
    <t xml:space="preserve">구분</t>
  </si>
  <si>
    <t xml:space="preserve">2026 사업연도</t>
  </si>
  <si>
    <t xml:space="preserve">2027 사업연도</t>
  </si>
  <si>
    <t xml:space="preserve">사업연도</t>
  </si>
  <si>
    <t xml:space="preserve">2026</t>
  </si>
  <si>
    <t xml:space="preserve">2027</t>
  </si>
  <si>
    <t xml:space="preserve">12월 결산 가정 [각주 3]</t>
  </si>
  <si>
    <t xml:space="preserve">매출 (공급가액)</t>
  </si>
  <si>
    <t xml:space="preserve">매출대장 청구월 기준</t>
  </si>
  <si>
    <t xml:space="preserve">비용 (공급가액, 예시 제외)</t>
  </si>
  <si>
    <t xml:space="preserve">비용대장 일자 기준</t>
  </si>
  <si>
    <t xml:space="preserve">대표 급여 (연)</t>
  </si>
  <si>
    <t xml:space="preserve">무보수면 0</t>
  </si>
  <si>
    <t xml:space="preserve">과세표준 (추정)</t>
  </si>
  <si>
    <t xml:space="preserve">매출-비용-급여, 음수면 0 (세무조정 전 단순 추정)</t>
  </si>
  <si>
    <t xml:space="preserve">산출 법인세</t>
  </si>
  <si>
    <t xml:space="preserve">2억 이하 10%, 초과분 20%</t>
  </si>
  <si>
    <t xml:space="preserve">창업감면 적용 여부</t>
  </si>
  <si>
    <t xml:space="preserve">기본설정 B10='대상'일 때만</t>
  </si>
  <si>
    <t xml:space="preserve">적용 감면율</t>
  </si>
  <si>
    <t xml:space="preserve">수입금액 ≤ 소규모 기준이면 소규모 감면율, 아니면 일반</t>
  </si>
  <si>
    <t xml:space="preserve">감면세액</t>
  </si>
  <si>
    <t xml:space="preserve">감면 후 법인세</t>
  </si>
  <si>
    <t xml:space="preserve">지방소득세</t>
  </si>
  <si>
    <t xml:space="preserve">감면 후 법인세 × 10% (가정)</t>
  </si>
  <si>
    <t xml:space="preserve">총 납부 예상액</t>
  </si>
  <si>
    <t xml:space="preserve">감면이 없을 때 총 납부액</t>
  </si>
  <si>
    <t xml:space="preserve">비교용</t>
  </si>
  <si>
    <t xml:space="preserve">감면으로 아끼는 금액</t>
  </si>
  <si>
    <t xml:space="preserve">※ 과세표준은 세무조정 전 단순 추정입니다. 실제 법인세는 세무사 결산 후 확정됩니다 [각주 5].</t>
  </si>
  <si>
    <t xml:space="preserve">※ 2026 사업연도는 설립일이 2026년 1월 1일 이후라면 첫 사업연도입니다. 설립일은 기본설정 B7.</t>
  </si>
  <si>
    <t xml:space="preserve">세무·청구 일정 (기한이 주말·공휴일이면 다음 평일)</t>
  </si>
  <si>
    <t xml:space="preserve">기한</t>
  </si>
  <si>
    <t xml:space="preserve">할 일</t>
  </si>
  <si>
    <t xml:space="preserve">담당</t>
  </si>
  <si>
    <t xml:space="preserve">처리일</t>
  </si>
  <si>
    <t xml:space="preserve">계약</t>
  </si>
  <si>
    <t xml:space="preserve">(월) 시엘티개발 용역계약 체결 → 11월분 100만 원 선급 입금 확인 → 당일 세금계산서 발급(입금 후 영수 / 입금 전이면 청구)</t>
  </si>
  <si>
    <t xml:space="preserve">앤디</t>
  </si>
  <si>
    <t xml:space="preserve">매월</t>
  </si>
  <si>
    <t xml:space="preserve">12월분 입금 확인 (11월분은 11/2 선급 발급 완료 예정)</t>
  </si>
  <si>
    <t xml:space="preserve">12월분 전자세금계산서 발급 기한</t>
  </si>
  <si>
    <t xml:space="preserve">2026년 2기 확정신고·납부 (7~12월분)</t>
  </si>
  <si>
    <t xml:space="preserve">세무사</t>
  </si>
  <si>
    <t xml:space="preserve">1월분 전자세금계산서 발급 기한</t>
  </si>
  <si>
    <t xml:space="preserve">2월분 전자세금계산서 발급 기한</t>
  </si>
  <si>
    <t xml:space="preserve">법인세</t>
  </si>
  <si>
    <t xml:space="preserve">2026 사업연도 법인세 신고·납부 (창업감면 신청서 함께)</t>
  </si>
  <si>
    <t xml:space="preserve">3월분 전자세금계산서 발급 기한</t>
  </si>
  <si>
    <t xml:space="preserve">2027년 1기 예정 (소규모 법인은 고지납부일 수 있음)</t>
  </si>
  <si>
    <t xml:space="preserve">지방세</t>
  </si>
  <si>
    <t xml:space="preserve">법인지방소득세 신고·납부</t>
  </si>
  <si>
    <t xml:space="preserve">4월분 전자세금계산서 발급 기한</t>
  </si>
  <si>
    <t xml:space="preserve">5월분 전자세금계산서 발급 기한</t>
  </si>
  <si>
    <t xml:space="preserve">6월분 전자세금계산서 발급 기한</t>
  </si>
  <si>
    <t xml:space="preserve">2027년 1기 확정신고·납부</t>
  </si>
  <si>
    <t xml:space="preserve">7월분 전자세금계산서 발급 기한</t>
  </si>
  <si>
    <t xml:space="preserve">중간예납 (해당 여부 세무사 확인)</t>
  </si>
  <si>
    <t xml:space="preserve">8월분 전자세금계산서 발급 기한</t>
  </si>
  <si>
    <t xml:space="preserve">9월분 전자세금계산서 발급 기한</t>
  </si>
  <si>
    <t xml:space="preserve">2027년 2기 예정 (소규모 법인은 고지납부일 수 있음)</t>
  </si>
  <si>
    <t xml:space="preserve">은파 계약 1년 만료 — 자동연장 확인·조건 재협의</t>
  </si>
  <si>
    <t xml:space="preserve">10월분 전자세금계산서 발급 기한</t>
  </si>
  <si>
    <t xml:space="preserve">※ 기한이 지났는데 '완료'가 아니면 빨갛게 표시됩니다. 날짜는 일반 원칙 기준이며 실제 고지·기한은 홈택스와 세무사로 확인 [각주 4].</t>
  </si>
  <si>
    <t xml:space="preserve">절세·설정 체크리스트 (앤디 수기 점검)</t>
  </si>
  <si>
    <t xml:space="preserve">완료일</t>
  </si>
  <si>
    <t xml:space="preserve">설정</t>
  </si>
  <si>
    <t xml:space="preserve">사업자등록증 업종코드 확인 → 기본설정 B8·B9에 입력</t>
  </si>
  <si>
    <t xml:space="preserve">창업중소기업 세액감면 대상 업종인지 세무사 확인 → 기본설정 B10</t>
  </si>
  <si>
    <t xml:space="preserve">법인 설립일 확인 (2026.1.1 전/후에 따라 감면 기준 다름) → 기본설정 B7</t>
  </si>
  <si>
    <t xml:space="preserve">주주총회 의사록: 대표이사 보수 0원 결의</t>
  </si>
  <si>
    <t xml:space="preserve">앤디·버디</t>
  </si>
  <si>
    <t xml:space="preserve">무보수 대표 4대보험 처리 확인 (CS Property 직장가입 유지)</t>
  </si>
  <si>
    <t xml:space="preserve">세무사 기장 계약 체결</t>
  </si>
  <si>
    <t xml:space="preserve">법인 통장·법인카드는 업무용으로만 사용 (가지급금 방지)</t>
  </si>
  <si>
    <t xml:space="preserve">홈택스에 사업용 신용카드 등록</t>
  </si>
  <si>
    <t xml:space="preserve">은파팰리스 소유법인 사업자정보 받기 (전자세금계산서 발급용)</t>
  </si>
  <si>
    <t xml:space="preserve">전자세금계산서 발급 (다음 달 10일까지)</t>
  </si>
  <si>
    <t xml:space="preserve">입금 확인 → 매출대장 입금일·입금액</t>
  </si>
  <si>
    <t xml:space="preserve">비용 영수증 정리 → 비용대장 (증빙없음·간이영수증 최소화)</t>
  </si>
  <si>
    <t xml:space="preserve">출장은 날짜·목적·만난 사람 메모 남기기</t>
  </si>
  <si>
    <t xml:space="preserve">분기</t>
  </si>
  <si>
    <t xml:space="preserve">예산대비실적 점검 (집행률 100% 넘는 항목 확인)</t>
  </si>
  <si>
    <t xml:space="preserve">주의</t>
  </si>
  <si>
    <t xml:space="preserve">부동산 임대·이자·배당 수입이 매출의 절반을 넘지 않게 관리 (성실신고 소규모법인 회피)</t>
  </si>
  <si>
    <t xml:space="preserve">비용 손금 인정 여부 판단은 세무사에게 (봉수가 판단하지 않음)</t>
  </si>
  <si>
    <t xml:space="preserve">연말</t>
  </si>
  <si>
    <t xml:space="preserve">결산 전 법인세시뮬레이션으로 예상 세액 확인 → 세무사와 협의</t>
  </si>
  <si>
    <t xml:space="preserve">앤디·세무사</t>
  </si>
  <si>
    <t xml:space="preserve">완료 개수</t>
  </si>
  <si>
    <t xml:space="preserve">각주 — 사실·가정·추정 구분 (내부 정보 처리 규정 제9조)</t>
  </si>
  <si>
    <t xml:space="preserve">번호</t>
  </si>
  <si>
    <t xml:space="preserve">내용·출처</t>
  </si>
  <si>
    <t xml:space="preserve">1</t>
  </si>
  <si>
    <t xml:space="preserve">사실</t>
  </si>
  <si>
    <t xml:space="preserve">법인세율: 2026.1.1 이후 개시 사업연도부터 전 구간 1%p 인상(2억 이하 10%, 2억 초과~200억 20%), 지방소득세는 법인세의 10%. 출처: help-me.kr 「2026 법인세 인상」(법인세법 제55조 개정 설명), taxfirm.co.kr 「2026 법인세율 가이드」.</t>
  </si>
  <si>
    <t xml:space="preserve">2</t>
  </si>
  <si>
    <t xml:space="preserve">사실·확인필요</t>
  </si>
  <si>
    <t xml:space="preserve">창업중소기업 세액감면(조특법 제6조): 최초 소득 발생 과세연도부터 5년간 50~100%. 2026.1.1 이후 창업 일반 창업은 수도권 외 50%. 소규모 창업 기준 연 수입금액 1억 400만 원 이하(2026 개시 과세연도~). 업종 요건 충족이 전제 — 세무사 확인 필요. 출처: 택스넷 「창업세액감면 연계 가이드」, wikidocs 「창업중소기업 세액감면 정리」, 세무신문 기고.</t>
  </si>
  <si>
    <t xml:space="preserve">3</t>
  </si>
  <si>
    <t xml:space="preserve">가정</t>
  </si>
  <si>
    <t xml:space="preserve">봉수 사업연도는 12월 결산으로 가정. 다르면 법인세시뮬레이션 연도 구분을 바꿔야 함.</t>
  </si>
  <si>
    <t xml:space="preserve">4</t>
  </si>
  <si>
    <t xml:space="preserve">사실(일반 원칙)</t>
  </si>
  <si>
    <t xml:space="preserve">전자세금계산서 발급 기한(공급 다음 달 10일), 부가세 신고 기한(1·4·7·10월 25일), 법인세 신고(사업연도 종료 후 3개월 말일). 소규모 법인 예정신고 고지납부 여부 등 세부는 홈택스·세무사 확인.</t>
  </si>
  <si>
    <t xml:space="preserve">5</t>
  </si>
  <si>
    <t xml:space="preserve">추정</t>
  </si>
  <si>
    <t xml:space="preserve">과세표준 = 매출 − 비용 − 급여의 단순 추정. 감가상각·손금불산입 등 세무조정은 반영하지 않음.</t>
  </si>
  <si>
    <t xml:space="preserve">6</t>
  </si>
  <si>
    <t xml:space="preserve">사실(대표 승인)</t>
  </si>
  <si>
    <t xml:space="preserve">성과보수 요율표(10%·8%·6%, 최저 50만 원, 1억 초과 별도 합의) — 대표 승인 2026-11-01 00:26, 회계·세무 관리 규정(안) 제18조.</t>
  </si>
  <si>
    <t xml:space="preserve">7</t>
  </si>
  <si>
    <t xml:space="preserve">지방소득세는 감면 후 법인세의 10%로 단순 계산. 지방세 감면 적용 여부는 별도 확인.</t>
  </si>
  <si>
    <t xml:space="preserve">9</t>
  </si>
  <si>
    <t xml:space="preserve">사실(일반 원칙)·확인필요</t>
  </si>
  <si>
    <t xml:space="preserve">부가가치세법 제17조: 공급시기가 되기 전에 대가의 전부 또는 일부를 받고 그 받은 대가에 대하여 세금계산서를 발급하면 그 발급하는 때를 공급시기로 본다. 선급분은 입금일을 작성일자로 발급. 세부는 세무사 확인.</t>
  </si>
  <si>
    <t xml:space="preserve">8</t>
  </si>
  <si>
    <t xml:space="preserve">사실(사용자 제공)</t>
  </si>
  <si>
    <t xml:space="preserve">은파 월정액 100만 원(부가세 포함), 2026.11.1부터 1년 자동연장, 대표 무보수 — 앤디 지시(2026-11-01).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</si>
</sst>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yyyy\-mm\-dd"/>
    <numFmt numFmtId="166" formatCode="#,##0;\(#,##0\);\-"/>
    <numFmt numFmtId="167" formatCode="0.0%;\(0.0%\);\-"/>
    <numFmt numFmtId="168" formatCode="yyyy\-mm"/>
    <numFmt numFmtId="169" formatCode="General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맑은 고딕"/>
      <family val="0"/>
      <charset val="1"/>
    </font>
    <font>
      <b val="true"/>
      <sz val="12"/>
      <color rgb="FFC00000"/>
      <name val="맑은 고딕"/>
      <family val="0"/>
      <charset val="1"/>
    </font>
    <font>
      <sz val="11"/>
      <color rgb="FFC00000"/>
      <name val="맑은 고딕"/>
      <family val="0"/>
      <charset val="1"/>
    </font>
    <font>
      <sz val="11"/>
      <color rgb="FF000000"/>
      <name val="맑은 고딕"/>
      <family val="0"/>
      <charset val="1"/>
    </font>
    <font>
      <b val="true"/>
      <sz val="11"/>
      <name val="맑은 고딕"/>
      <family val="0"/>
      <charset val="1"/>
    </font>
    <font>
      <sz val="11"/>
      <color theme="1"/>
      <name val="맑은 고딕"/>
      <family val="0"/>
      <charset val="1"/>
    </font>
    <font>
      <b val="true"/>
      <sz val="11"/>
      <color rgb="FFFFFFFF"/>
      <name val="맑은 고딕"/>
      <family val="0"/>
      <charset val="1"/>
    </font>
    <font>
      <sz val="11"/>
      <color rgb="FF0000FF"/>
      <name val="맑은 고딕"/>
      <family val="0"/>
      <charset val="1"/>
    </font>
    <font>
      <i val="true"/>
      <sz val="11"/>
      <color rgb="FF7F7F7F"/>
      <name val="맑은 고딕"/>
      <family val="0"/>
      <charset val="1"/>
    </font>
    <font>
      <sz val="11"/>
      <color rgb="FF008000"/>
      <name val="맑은 고딕"/>
      <family val="0"/>
      <charset val="1"/>
    </font>
    <font>
      <sz val="11"/>
      <color rgb="FF7F7F7F"/>
      <name val="맑은 고딕"/>
      <family val="0"/>
      <charset val="1"/>
    </font>
    <font>
      <i val="true"/>
      <sz val="11"/>
      <color rgb="FFC00000"/>
      <name val="맑은 고딕"/>
      <family val="0"/>
      <charset val="1"/>
    </font>
    <font>
      <b val="true"/>
      <sz val="12"/>
      <name val="맑은 고딕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1F1F"/>
        <bgColor rgb="FF333300"/>
      </patternFill>
    </fill>
    <fill>
      <patternFill patternType="solid">
        <fgColor rgb="FFFFFF00"/>
        <bgColor rgb="FFFFFF00"/>
      </patternFill>
    </fill>
    <fill>
      <patternFill patternType="solid">
        <fgColor rgb="FFEDEDED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1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6EFCE"/>
        </patternFill>
      </fill>
    </dxf>
    <dxf>
      <fill>
        <patternFill>
          <bgColor rgb="FFFFEB9C"/>
        </patternFill>
      </fill>
    </dxf>
    <dxf>
      <fill>
        <patternFill>
          <bgColor rgb="FFFFC7CE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EDEDE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F1F1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0"/>
  </cols>
  <sheetData>
    <row r="1" customFormat="false" ht="21.6" hidden="false" customHeight="false" outlineLevel="0" collapsed="false">
      <c r="A1" s="1" t="s">
        <v>0</v>
      </c>
    </row>
    <row r="2" customFormat="false" ht="19.4" hidden="false" customHeight="false" outlineLevel="0" collapsed="false">
      <c r="A2" s="2" t="s">
        <v>1</v>
      </c>
    </row>
    <row r="3" customFormat="false" ht="32.8" hidden="false" customHeight="false" outlineLevel="0" collapsed="false">
      <c r="A3" s="3" t="s">
        <v>2</v>
      </c>
    </row>
    <row r="4" customFormat="false" ht="15" hidden="false" customHeight="false" outlineLevel="0" collapsed="false">
      <c r="A4" s="4"/>
    </row>
    <row r="5" customFormat="false" ht="17.15" hidden="false" customHeight="false" outlineLevel="0" collapsed="false">
      <c r="A5" s="5" t="s">
        <v>3</v>
      </c>
    </row>
    <row r="6" customFormat="false" ht="17.15" hidden="false" customHeight="false" outlineLevel="0" collapsed="false">
      <c r="A6" s="4" t="s">
        <v>4</v>
      </c>
    </row>
    <row r="7" customFormat="false" ht="17.15" hidden="false" customHeight="false" outlineLevel="0" collapsed="false">
      <c r="A7" s="4" t="s">
        <v>5</v>
      </c>
    </row>
    <row r="8" customFormat="false" ht="17.15" hidden="false" customHeight="false" outlineLevel="0" collapsed="false">
      <c r="A8" s="4" t="s">
        <v>6</v>
      </c>
    </row>
    <row r="9" customFormat="false" ht="17.15" hidden="false" customHeight="false" outlineLevel="0" collapsed="false">
      <c r="A9" s="4" t="s">
        <v>7</v>
      </c>
    </row>
    <row r="10" customFormat="false" ht="17.15" hidden="false" customHeight="false" outlineLevel="0" collapsed="false">
      <c r="A10" s="4" t="s">
        <v>8</v>
      </c>
    </row>
    <row r="11" customFormat="false" ht="15" hidden="false" customHeight="false" outlineLevel="0" collapsed="false">
      <c r="A11" s="4"/>
    </row>
    <row r="12" customFormat="false" ht="17.15" hidden="false" customHeight="false" outlineLevel="0" collapsed="false">
      <c r="A12" s="5" t="s">
        <v>9</v>
      </c>
    </row>
    <row r="13" customFormat="false" ht="32.8" hidden="false" customHeight="false" outlineLevel="0" collapsed="false">
      <c r="A13" s="4" t="s">
        <v>10</v>
      </c>
    </row>
    <row r="14" customFormat="false" ht="15" hidden="false" customHeight="false" outlineLevel="0" collapsed="false">
      <c r="A14" s="4"/>
    </row>
    <row r="15" customFormat="false" ht="17.15" hidden="false" customHeight="false" outlineLevel="0" collapsed="false">
      <c r="A15" s="5" t="s">
        <v>11</v>
      </c>
    </row>
    <row r="16" customFormat="false" ht="32.8" hidden="false" customHeight="false" outlineLevel="0" collapsed="false">
      <c r="A16" s="4" t="s">
        <v>12</v>
      </c>
    </row>
    <row r="17" customFormat="false" ht="17.15" hidden="false" customHeight="false" outlineLevel="0" collapsed="false">
      <c r="A17" s="4" t="s">
        <v>13</v>
      </c>
    </row>
    <row r="18" customFormat="false" ht="17.15" hidden="false" customHeight="false" outlineLevel="0" collapsed="false">
      <c r="A18" s="4" t="s">
        <v>14</v>
      </c>
    </row>
    <row r="19" customFormat="false" ht="17.15" hidden="false" customHeight="false" outlineLevel="0" collapsed="false">
      <c r="A19" s="4" t="s">
        <v>15</v>
      </c>
    </row>
  </sheetData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22"/>
    <col collapsed="false" customWidth="true" hidden="false" outlineLevel="0" max="3" min="3" style="0" width="60"/>
  </cols>
  <sheetData>
    <row r="1" customFormat="false" ht="21.6" hidden="false" customHeight="false" outlineLevel="0" collapsed="false">
      <c r="A1" s="6" t="s">
        <v>16</v>
      </c>
      <c r="B1" s="7"/>
      <c r="C1" s="8" t="s">
        <v>1</v>
      </c>
    </row>
    <row r="2" customFormat="false" ht="15" hidden="false" customHeight="false" outlineLevel="0" collapsed="false">
      <c r="A2" s="7"/>
      <c r="B2" s="7"/>
      <c r="C2" s="7"/>
    </row>
    <row r="3" customFormat="false" ht="17.15" hidden="false" customHeight="false" outlineLevel="0" collapsed="false">
      <c r="A3" s="9" t="s">
        <v>17</v>
      </c>
      <c r="B3" s="9" t="s">
        <v>18</v>
      </c>
      <c r="C3" s="9" t="s">
        <v>19</v>
      </c>
    </row>
    <row r="4" customFormat="false" ht="17.15" hidden="false" customHeight="false" outlineLevel="0" collapsed="false">
      <c r="A4" s="10" t="s">
        <v>20</v>
      </c>
      <c r="B4" s="11" t="s">
        <v>21</v>
      </c>
      <c r="C4" s="11" t="s">
        <v>22</v>
      </c>
    </row>
    <row r="5" customFormat="false" ht="17.15" hidden="false" customHeight="false" outlineLevel="0" collapsed="false">
      <c r="A5" s="10" t="s">
        <v>23</v>
      </c>
      <c r="B5" s="11" t="s">
        <v>24</v>
      </c>
      <c r="C5" s="11" t="s">
        <v>25</v>
      </c>
    </row>
    <row r="6" customFormat="false" ht="17.15" hidden="false" customHeight="false" outlineLevel="0" collapsed="false">
      <c r="A6" s="10" t="s">
        <v>26</v>
      </c>
      <c r="B6" s="11" t="s">
        <v>27</v>
      </c>
      <c r="C6" s="11" t="s">
        <v>28</v>
      </c>
    </row>
    <row r="7" customFormat="false" ht="17.15" hidden="false" customHeight="false" outlineLevel="0" collapsed="false">
      <c r="A7" s="10" t="s">
        <v>29</v>
      </c>
      <c r="B7" s="12"/>
      <c r="C7" s="11" t="s">
        <v>30</v>
      </c>
    </row>
    <row r="8" customFormat="false" ht="17.15" hidden="false" customHeight="false" outlineLevel="0" collapsed="false">
      <c r="A8" s="10" t="s">
        <v>31</v>
      </c>
      <c r="B8" s="13"/>
      <c r="C8" s="11" t="s">
        <v>32</v>
      </c>
    </row>
    <row r="9" customFormat="false" ht="17.15" hidden="false" customHeight="false" outlineLevel="0" collapsed="false">
      <c r="A9" s="10" t="s">
        <v>33</v>
      </c>
      <c r="B9" s="13"/>
      <c r="C9" s="11" t="s">
        <v>34</v>
      </c>
    </row>
    <row r="10" customFormat="false" ht="17.15" hidden="false" customHeight="false" outlineLevel="0" collapsed="false">
      <c r="A10" s="10" t="s">
        <v>35</v>
      </c>
      <c r="B10" s="13" t="s">
        <v>36</v>
      </c>
      <c r="C10" s="11" t="s">
        <v>37</v>
      </c>
    </row>
    <row r="11" customFormat="false" ht="17.15" hidden="false" customHeight="false" outlineLevel="0" collapsed="false">
      <c r="A11" s="10" t="s">
        <v>38</v>
      </c>
      <c r="B11" s="14" t="n">
        <v>0</v>
      </c>
      <c r="C11" s="11" t="s">
        <v>39</v>
      </c>
    </row>
    <row r="12" customFormat="false" ht="17.15" hidden="false" customHeight="false" outlineLevel="0" collapsed="false">
      <c r="A12" s="10" t="s">
        <v>40</v>
      </c>
      <c r="B12" s="14" t="n">
        <v>1000000</v>
      </c>
      <c r="C12" s="11" t="s">
        <v>41</v>
      </c>
    </row>
    <row r="13" customFormat="false" ht="17.15" hidden="false" customHeight="false" outlineLevel="0" collapsed="false">
      <c r="A13" s="10" t="s">
        <v>42</v>
      </c>
      <c r="B13" s="15" t="n">
        <f aca="false">ROUND(B12/1.1,0)</f>
        <v>909091</v>
      </c>
      <c r="C13" s="11" t="s">
        <v>43</v>
      </c>
    </row>
    <row r="14" customFormat="false" ht="15" hidden="false" customHeight="false" outlineLevel="0" collapsed="false">
      <c r="A14" s="10" t="s">
        <v>44</v>
      </c>
      <c r="B14" s="15" t="n">
        <f aca="false">B12-B13</f>
        <v>90909</v>
      </c>
      <c r="C14" s="11"/>
    </row>
    <row r="15" customFormat="false" ht="17.15" hidden="false" customHeight="false" outlineLevel="0" collapsed="false">
      <c r="A15" s="10" t="s">
        <v>45</v>
      </c>
      <c r="B15" s="12" t="n">
        <v>46327</v>
      </c>
      <c r="C15" s="11" t="s">
        <v>46</v>
      </c>
    </row>
    <row r="16" customFormat="false" ht="17.15" hidden="false" customHeight="false" outlineLevel="0" collapsed="false">
      <c r="A16" s="10" t="s">
        <v>47</v>
      </c>
      <c r="B16" s="16" t="n">
        <v>0.1</v>
      </c>
      <c r="C16" s="11" t="s">
        <v>48</v>
      </c>
    </row>
    <row r="17" customFormat="false" ht="17.15" hidden="false" customHeight="false" outlineLevel="0" collapsed="false">
      <c r="A17" s="10" t="s">
        <v>49</v>
      </c>
      <c r="B17" s="16" t="n">
        <v>0.2</v>
      </c>
      <c r="C17" s="11" t="s">
        <v>50</v>
      </c>
    </row>
    <row r="18" customFormat="false" ht="17.15" hidden="false" customHeight="false" outlineLevel="0" collapsed="false">
      <c r="A18" s="10" t="s">
        <v>51</v>
      </c>
      <c r="B18" s="16" t="n">
        <v>0.1</v>
      </c>
      <c r="C18" s="11" t="s">
        <v>50</v>
      </c>
    </row>
    <row r="19" customFormat="false" ht="17.15" hidden="false" customHeight="false" outlineLevel="0" collapsed="false">
      <c r="A19" s="10" t="s">
        <v>52</v>
      </c>
      <c r="B19" s="14" t="n">
        <v>104000000</v>
      </c>
      <c r="C19" s="11" t="s">
        <v>53</v>
      </c>
    </row>
    <row r="20" customFormat="false" ht="17.15" hidden="false" customHeight="false" outlineLevel="0" collapsed="false">
      <c r="A20" s="10" t="s">
        <v>54</v>
      </c>
      <c r="B20" s="16" t="n">
        <v>0.5</v>
      </c>
      <c r="C20" s="11" t="s">
        <v>55</v>
      </c>
    </row>
    <row r="21" customFormat="false" ht="17.15" hidden="false" customHeight="false" outlineLevel="0" collapsed="false">
      <c r="A21" s="10" t="s">
        <v>56</v>
      </c>
      <c r="B21" s="16" t="n">
        <v>1</v>
      </c>
      <c r="C21" s="11" t="s">
        <v>57</v>
      </c>
    </row>
    <row r="22" customFormat="false" ht="15" hidden="false" customHeight="false" outlineLevel="0" collapsed="false">
      <c r="A22" s="7"/>
      <c r="B22" s="7"/>
      <c r="C22" s="7"/>
    </row>
    <row r="23" customFormat="false" ht="17.15" hidden="false" customHeight="false" outlineLevel="0" collapsed="false">
      <c r="A23" s="17" t="s">
        <v>58</v>
      </c>
      <c r="B23" s="7"/>
      <c r="C23" s="7"/>
    </row>
  </sheetData>
  <dataValidations count="1">
    <dataValidation allowBlank="false" errorStyle="stop" operator="between" showDropDown="false" showErrorMessage="false" showInputMessage="false" sqref="B10" type="list">
      <formula1>"미확인,대상,비대상"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6"/>
    <col collapsed="false" customWidth="true" hidden="false" outlineLevel="0" max="3" min="3" style="0" width="14"/>
    <col collapsed="false" customWidth="true" hidden="false" outlineLevel="0" max="4" min="4" style="0" width="12"/>
    <col collapsed="false" customWidth="true" hidden="false" outlineLevel="0" max="5" min="5" style="0" width="14"/>
    <col collapsed="false" customWidth="true" hidden="false" outlineLevel="0" max="7" min="6" style="0" width="16"/>
    <col collapsed="false" customWidth="true" hidden="false" outlineLevel="0" max="9" min="8" style="0" width="14"/>
    <col collapsed="false" customWidth="true" hidden="false" outlineLevel="0" max="10" min="10" style="0" width="12"/>
    <col collapsed="false" customWidth="true" hidden="false" outlineLevel="0" max="11" min="11" style="0" width="24"/>
  </cols>
  <sheetData>
    <row r="1" customFormat="false" ht="21.6" hidden="false" customHeight="false" outlineLevel="0" collapsed="false">
      <c r="A1" s="6" t="s">
        <v>59</v>
      </c>
      <c r="B1" s="7"/>
      <c r="C1" s="7"/>
      <c r="D1" s="7"/>
      <c r="E1" s="7"/>
      <c r="F1" s="7"/>
      <c r="G1" s="7"/>
      <c r="H1" s="7"/>
      <c r="I1" s="7"/>
      <c r="J1" s="7"/>
      <c r="K1" s="8" t="s">
        <v>1</v>
      </c>
      <c r="L1" s="7"/>
    </row>
    <row r="2" customFormat="false" ht="15" hidden="false" customHeight="false" outlineLevel="0" collapsed="false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customFormat="false" ht="32.8" hidden="false" customHeight="false" outlineLevel="0" collapsed="false">
      <c r="A3" s="9" t="s">
        <v>60</v>
      </c>
      <c r="B3" s="9" t="s">
        <v>61</v>
      </c>
      <c r="C3" s="9" t="s">
        <v>62</v>
      </c>
      <c r="D3" s="9" t="s">
        <v>63</v>
      </c>
      <c r="E3" s="9" t="s">
        <v>64</v>
      </c>
      <c r="F3" s="9" t="s">
        <v>65</v>
      </c>
      <c r="G3" s="9" t="s">
        <v>66</v>
      </c>
      <c r="H3" s="9" t="s">
        <v>67</v>
      </c>
      <c r="I3" s="9" t="s">
        <v>68</v>
      </c>
      <c r="J3" s="9" t="s">
        <v>69</v>
      </c>
      <c r="K3" s="9" t="s">
        <v>70</v>
      </c>
      <c r="L3" s="18" t="s">
        <v>71</v>
      </c>
    </row>
    <row r="4" customFormat="false" ht="17.15" hidden="false" customHeight="false" outlineLevel="0" collapsed="false">
      <c r="A4" s="19" t="n">
        <v>46327</v>
      </c>
      <c r="B4" s="20" t="s">
        <v>72</v>
      </c>
      <c r="C4" s="21" t="n">
        <f aca="false">기본설정!$B$13</f>
        <v>909091</v>
      </c>
      <c r="D4" s="21" t="n">
        <f aca="false">기본설정!$B$14</f>
        <v>90909</v>
      </c>
      <c r="E4" s="22" t="n">
        <f aca="false">C4+D4</f>
        <v>1000000</v>
      </c>
      <c r="F4" s="12"/>
      <c r="G4" s="12"/>
      <c r="H4" s="14"/>
      <c r="I4" s="22" t="n">
        <f aca="false">IF(H4="",E4,E4-H4)</f>
        <v>1000000</v>
      </c>
      <c r="J4" s="13"/>
      <c r="K4" s="13" t="s">
        <v>73</v>
      </c>
      <c r="L4" s="23" t="n">
        <f aca="false">IFERROR(IF(A4="","",YEAR(A4)),"")</f>
        <v>2026</v>
      </c>
    </row>
    <row r="5" customFormat="false" ht="17.15" hidden="false" customHeight="false" outlineLevel="0" collapsed="false">
      <c r="A5" s="19" t="n">
        <v>46357</v>
      </c>
      <c r="B5" s="20" t="s">
        <v>72</v>
      </c>
      <c r="C5" s="21" t="n">
        <f aca="false">기본설정!$B$13</f>
        <v>909091</v>
      </c>
      <c r="D5" s="21" t="n">
        <f aca="false">기본설정!$B$14</f>
        <v>90909</v>
      </c>
      <c r="E5" s="22" t="n">
        <f aca="false">C5+D5</f>
        <v>1000000</v>
      </c>
      <c r="F5" s="12"/>
      <c r="G5" s="12"/>
      <c r="H5" s="14"/>
      <c r="I5" s="22" t="n">
        <f aca="false">IF(H5="",E5,E5-H5)</f>
        <v>1000000</v>
      </c>
      <c r="J5" s="13"/>
      <c r="K5" s="13"/>
      <c r="L5" s="23" t="n">
        <f aca="false">IFERROR(IF(A5="","",YEAR(A5)),"")</f>
        <v>2026</v>
      </c>
    </row>
    <row r="6" customFormat="false" ht="17.15" hidden="false" customHeight="false" outlineLevel="0" collapsed="false">
      <c r="A6" s="19" t="n">
        <v>46388</v>
      </c>
      <c r="B6" s="20" t="s">
        <v>72</v>
      </c>
      <c r="C6" s="21" t="n">
        <f aca="false">기본설정!$B$13</f>
        <v>909091</v>
      </c>
      <c r="D6" s="21" t="n">
        <f aca="false">기본설정!$B$14</f>
        <v>90909</v>
      </c>
      <c r="E6" s="22" t="n">
        <f aca="false">C6+D6</f>
        <v>1000000</v>
      </c>
      <c r="F6" s="12"/>
      <c r="G6" s="12"/>
      <c r="H6" s="14"/>
      <c r="I6" s="22" t="n">
        <f aca="false">IF(H6="",E6,E6-H6)</f>
        <v>1000000</v>
      </c>
      <c r="J6" s="13"/>
      <c r="K6" s="13"/>
      <c r="L6" s="23" t="n">
        <f aca="false">IFERROR(IF(A6="","",YEAR(A6)),"")</f>
        <v>2027</v>
      </c>
    </row>
    <row r="7" customFormat="false" ht="17.15" hidden="false" customHeight="false" outlineLevel="0" collapsed="false">
      <c r="A7" s="19" t="n">
        <v>46419</v>
      </c>
      <c r="B7" s="20" t="s">
        <v>72</v>
      </c>
      <c r="C7" s="21" t="n">
        <f aca="false">기본설정!$B$13</f>
        <v>909091</v>
      </c>
      <c r="D7" s="21" t="n">
        <f aca="false">기본설정!$B$14</f>
        <v>90909</v>
      </c>
      <c r="E7" s="22" t="n">
        <f aca="false">C7+D7</f>
        <v>1000000</v>
      </c>
      <c r="F7" s="12"/>
      <c r="G7" s="12"/>
      <c r="H7" s="14"/>
      <c r="I7" s="22" t="n">
        <f aca="false">IF(H7="",E7,E7-H7)</f>
        <v>1000000</v>
      </c>
      <c r="J7" s="13"/>
      <c r="K7" s="13"/>
      <c r="L7" s="23" t="n">
        <f aca="false">IFERROR(IF(A7="","",YEAR(A7)),"")</f>
        <v>2027</v>
      </c>
    </row>
    <row r="8" customFormat="false" ht="17.15" hidden="false" customHeight="false" outlineLevel="0" collapsed="false">
      <c r="A8" s="19" t="n">
        <v>46447</v>
      </c>
      <c r="B8" s="20" t="s">
        <v>72</v>
      </c>
      <c r="C8" s="21" t="n">
        <f aca="false">기본설정!$B$13</f>
        <v>909091</v>
      </c>
      <c r="D8" s="21" t="n">
        <f aca="false">기본설정!$B$14</f>
        <v>90909</v>
      </c>
      <c r="E8" s="22" t="n">
        <f aca="false">C8+D8</f>
        <v>1000000</v>
      </c>
      <c r="F8" s="12"/>
      <c r="G8" s="12"/>
      <c r="H8" s="14"/>
      <c r="I8" s="22" t="n">
        <f aca="false">IF(H8="",E8,E8-H8)</f>
        <v>1000000</v>
      </c>
      <c r="J8" s="13"/>
      <c r="K8" s="13"/>
      <c r="L8" s="23" t="n">
        <f aca="false">IFERROR(IF(A8="","",YEAR(A8)),"")</f>
        <v>2027</v>
      </c>
    </row>
    <row r="9" customFormat="false" ht="17.15" hidden="false" customHeight="false" outlineLevel="0" collapsed="false">
      <c r="A9" s="19" t="n">
        <v>46478</v>
      </c>
      <c r="B9" s="20" t="s">
        <v>72</v>
      </c>
      <c r="C9" s="21" t="n">
        <f aca="false">기본설정!$B$13</f>
        <v>909091</v>
      </c>
      <c r="D9" s="21" t="n">
        <f aca="false">기본설정!$B$14</f>
        <v>90909</v>
      </c>
      <c r="E9" s="22" t="n">
        <f aca="false">C9+D9</f>
        <v>1000000</v>
      </c>
      <c r="F9" s="12"/>
      <c r="G9" s="12"/>
      <c r="H9" s="14"/>
      <c r="I9" s="22" t="n">
        <f aca="false">IF(H9="",E9,E9-H9)</f>
        <v>1000000</v>
      </c>
      <c r="J9" s="13"/>
      <c r="K9" s="13"/>
      <c r="L9" s="23" t="n">
        <f aca="false">IFERROR(IF(A9="","",YEAR(A9)),"")</f>
        <v>2027</v>
      </c>
    </row>
    <row r="10" customFormat="false" ht="17.15" hidden="false" customHeight="false" outlineLevel="0" collapsed="false">
      <c r="A10" s="19" t="n">
        <v>46508</v>
      </c>
      <c r="B10" s="20" t="s">
        <v>72</v>
      </c>
      <c r="C10" s="21" t="n">
        <f aca="false">기본설정!$B$13</f>
        <v>909091</v>
      </c>
      <c r="D10" s="21" t="n">
        <f aca="false">기본설정!$B$14</f>
        <v>90909</v>
      </c>
      <c r="E10" s="22" t="n">
        <f aca="false">C10+D10</f>
        <v>1000000</v>
      </c>
      <c r="F10" s="12"/>
      <c r="G10" s="12"/>
      <c r="H10" s="14"/>
      <c r="I10" s="22" t="n">
        <f aca="false">IF(H10="",E10,E10-H10)</f>
        <v>1000000</v>
      </c>
      <c r="J10" s="13"/>
      <c r="K10" s="13"/>
      <c r="L10" s="23" t="n">
        <f aca="false">IFERROR(IF(A10="","",YEAR(A10)),"")</f>
        <v>2027</v>
      </c>
    </row>
    <row r="11" customFormat="false" ht="17.15" hidden="false" customHeight="false" outlineLevel="0" collapsed="false">
      <c r="A11" s="19" t="n">
        <v>46539</v>
      </c>
      <c r="B11" s="20" t="s">
        <v>72</v>
      </c>
      <c r="C11" s="21" t="n">
        <f aca="false">기본설정!$B$13</f>
        <v>909091</v>
      </c>
      <c r="D11" s="21" t="n">
        <f aca="false">기본설정!$B$14</f>
        <v>90909</v>
      </c>
      <c r="E11" s="22" t="n">
        <f aca="false">C11+D11</f>
        <v>1000000</v>
      </c>
      <c r="F11" s="12"/>
      <c r="G11" s="12"/>
      <c r="H11" s="14"/>
      <c r="I11" s="22" t="n">
        <f aca="false">IF(H11="",E11,E11-H11)</f>
        <v>1000000</v>
      </c>
      <c r="J11" s="13"/>
      <c r="K11" s="13"/>
      <c r="L11" s="23" t="n">
        <f aca="false">IFERROR(IF(A11="","",YEAR(A11)),"")</f>
        <v>2027</v>
      </c>
    </row>
    <row r="12" customFormat="false" ht="17.15" hidden="false" customHeight="false" outlineLevel="0" collapsed="false">
      <c r="A12" s="19" t="n">
        <v>46569</v>
      </c>
      <c r="B12" s="20" t="s">
        <v>72</v>
      </c>
      <c r="C12" s="21" t="n">
        <f aca="false">기본설정!$B$13</f>
        <v>909091</v>
      </c>
      <c r="D12" s="21" t="n">
        <f aca="false">기본설정!$B$14</f>
        <v>90909</v>
      </c>
      <c r="E12" s="22" t="n">
        <f aca="false">C12+D12</f>
        <v>1000000</v>
      </c>
      <c r="F12" s="12"/>
      <c r="G12" s="12"/>
      <c r="H12" s="14"/>
      <c r="I12" s="22" t="n">
        <f aca="false">IF(H12="",E12,E12-H12)</f>
        <v>1000000</v>
      </c>
      <c r="J12" s="13"/>
      <c r="K12" s="13"/>
      <c r="L12" s="23" t="n">
        <f aca="false">IFERROR(IF(A12="","",YEAR(A12)),"")</f>
        <v>2027</v>
      </c>
    </row>
    <row r="13" customFormat="false" ht="17.15" hidden="false" customHeight="false" outlineLevel="0" collapsed="false">
      <c r="A13" s="19" t="n">
        <v>46600</v>
      </c>
      <c r="B13" s="20" t="s">
        <v>72</v>
      </c>
      <c r="C13" s="21" t="n">
        <f aca="false">기본설정!$B$13</f>
        <v>909091</v>
      </c>
      <c r="D13" s="21" t="n">
        <f aca="false">기본설정!$B$14</f>
        <v>90909</v>
      </c>
      <c r="E13" s="22" t="n">
        <f aca="false">C13+D13</f>
        <v>1000000</v>
      </c>
      <c r="F13" s="12"/>
      <c r="G13" s="12"/>
      <c r="H13" s="14"/>
      <c r="I13" s="22" t="n">
        <f aca="false">IF(H13="",E13,E13-H13)</f>
        <v>1000000</v>
      </c>
      <c r="J13" s="13"/>
      <c r="K13" s="13"/>
      <c r="L13" s="23" t="n">
        <f aca="false">IFERROR(IF(A13="","",YEAR(A13)),"")</f>
        <v>2027</v>
      </c>
    </row>
    <row r="14" customFormat="false" ht="17.15" hidden="false" customHeight="false" outlineLevel="0" collapsed="false">
      <c r="A14" s="19" t="n">
        <v>46631</v>
      </c>
      <c r="B14" s="20" t="s">
        <v>72</v>
      </c>
      <c r="C14" s="21" t="n">
        <f aca="false">기본설정!$B$13</f>
        <v>909091</v>
      </c>
      <c r="D14" s="21" t="n">
        <f aca="false">기본설정!$B$14</f>
        <v>90909</v>
      </c>
      <c r="E14" s="22" t="n">
        <f aca="false">C14+D14</f>
        <v>1000000</v>
      </c>
      <c r="F14" s="12"/>
      <c r="G14" s="12"/>
      <c r="H14" s="14"/>
      <c r="I14" s="22" t="n">
        <f aca="false">IF(H14="",E14,E14-H14)</f>
        <v>1000000</v>
      </c>
      <c r="J14" s="13"/>
      <c r="K14" s="13"/>
      <c r="L14" s="23" t="n">
        <f aca="false">IFERROR(IF(A14="","",YEAR(A14)),"")</f>
        <v>2027</v>
      </c>
    </row>
    <row r="15" customFormat="false" ht="17.15" hidden="false" customHeight="false" outlineLevel="0" collapsed="false">
      <c r="A15" s="19" t="n">
        <v>46661</v>
      </c>
      <c r="B15" s="20" t="s">
        <v>72</v>
      </c>
      <c r="C15" s="21" t="n">
        <f aca="false">기본설정!$B$13</f>
        <v>909091</v>
      </c>
      <c r="D15" s="21" t="n">
        <f aca="false">기본설정!$B$14</f>
        <v>90909</v>
      </c>
      <c r="E15" s="22" t="n">
        <f aca="false">C15+D15</f>
        <v>1000000</v>
      </c>
      <c r="F15" s="12"/>
      <c r="G15" s="12"/>
      <c r="H15" s="14"/>
      <c r="I15" s="22" t="n">
        <f aca="false">IF(H15="",E15,E15-H15)</f>
        <v>1000000</v>
      </c>
      <c r="J15" s="13"/>
      <c r="K15" s="13"/>
      <c r="L15" s="23" t="n">
        <f aca="false">IFERROR(IF(A15="","",YEAR(A15)),"")</f>
        <v>2027</v>
      </c>
    </row>
    <row r="16" customFormat="false" ht="15" hidden="false" customHeight="false" outlineLevel="0" collapsed="false">
      <c r="A16" s="20"/>
      <c r="B16" s="20"/>
      <c r="C16" s="22"/>
      <c r="D16" s="22"/>
      <c r="E16" s="22"/>
      <c r="F16" s="20"/>
      <c r="G16" s="20"/>
      <c r="H16" s="22"/>
      <c r="I16" s="22"/>
      <c r="J16" s="20"/>
      <c r="K16" s="20"/>
      <c r="L16" s="23" t="str">
        <f aca="false">IFERROR(IF(A16="","",YEAR(A16)),"")</f>
        <v/>
      </c>
    </row>
    <row r="17" customFormat="false" ht="17.15" hidden="false" customHeight="false" outlineLevel="0" collapsed="false">
      <c r="A17" s="10" t="s">
        <v>74</v>
      </c>
      <c r="B17" s="20"/>
      <c r="C17" s="22"/>
      <c r="D17" s="22"/>
      <c r="E17" s="22"/>
      <c r="F17" s="20"/>
      <c r="G17" s="20"/>
      <c r="H17" s="22"/>
      <c r="I17" s="22"/>
      <c r="J17" s="20"/>
      <c r="K17" s="20"/>
      <c r="L17" s="23" t="str">
        <f aca="false">IFERROR(IF(A17="","",YEAR(A17)),"")</f>
        <v/>
      </c>
    </row>
    <row r="18" customFormat="false" ht="15" hidden="false" customHeight="false" outlineLevel="0" collapsed="false">
      <c r="A18" s="24"/>
      <c r="B18" s="13"/>
      <c r="C18" s="14"/>
      <c r="D18" s="22" t="str">
        <f aca="false">IF(C18="","",ROUND(C18*0.1,0))</f>
        <v/>
      </c>
      <c r="E18" s="22" t="str">
        <f aca="false">IF(C18="","",C18+D18)</f>
        <v/>
      </c>
      <c r="F18" s="13"/>
      <c r="G18" s="13"/>
      <c r="H18" s="14"/>
      <c r="I18" s="22" t="str">
        <f aca="false">IF(C18="","",IF(H18="",E18,E18-H18))</f>
        <v/>
      </c>
      <c r="J18" s="13"/>
      <c r="K18" s="13"/>
      <c r="L18" s="23" t="str">
        <f aca="false">IFERROR(IF(A18="","",YEAR(A18)),"")</f>
        <v/>
      </c>
    </row>
    <row r="19" customFormat="false" ht="15" hidden="false" customHeight="false" outlineLevel="0" collapsed="false">
      <c r="A19" s="24"/>
      <c r="B19" s="13"/>
      <c r="C19" s="14"/>
      <c r="D19" s="22" t="str">
        <f aca="false">IF(C19="","",ROUND(C19*0.1,0))</f>
        <v/>
      </c>
      <c r="E19" s="22" t="str">
        <f aca="false">IF(C19="","",C19+D19)</f>
        <v/>
      </c>
      <c r="F19" s="13"/>
      <c r="G19" s="13"/>
      <c r="H19" s="14"/>
      <c r="I19" s="22" t="str">
        <f aca="false">IF(C19="","",IF(H19="",E19,E19-H19))</f>
        <v/>
      </c>
      <c r="J19" s="13"/>
      <c r="K19" s="13"/>
      <c r="L19" s="23" t="str">
        <f aca="false">IFERROR(IF(A19="","",YEAR(A19)),"")</f>
        <v/>
      </c>
    </row>
    <row r="20" customFormat="false" ht="15" hidden="false" customHeight="false" outlineLevel="0" collapsed="false">
      <c r="A20" s="24"/>
      <c r="B20" s="13"/>
      <c r="C20" s="14"/>
      <c r="D20" s="22" t="str">
        <f aca="false">IF(C20="","",ROUND(C20*0.1,0))</f>
        <v/>
      </c>
      <c r="E20" s="22" t="str">
        <f aca="false">IF(C20="","",C20+D20)</f>
        <v/>
      </c>
      <c r="F20" s="13"/>
      <c r="G20" s="13"/>
      <c r="H20" s="14"/>
      <c r="I20" s="22" t="str">
        <f aca="false">IF(C20="","",IF(H20="",E20,E20-H20))</f>
        <v/>
      </c>
      <c r="J20" s="13"/>
      <c r="K20" s="13"/>
      <c r="L20" s="23" t="str">
        <f aca="false">IFERROR(IF(A20="","",YEAR(A20)),"")</f>
        <v/>
      </c>
    </row>
    <row r="21" customFormat="false" ht="15" hidden="false" customHeight="false" outlineLevel="0" collapsed="false">
      <c r="A21" s="24"/>
      <c r="B21" s="13"/>
      <c r="C21" s="14"/>
      <c r="D21" s="22" t="str">
        <f aca="false">IF(C21="","",ROUND(C21*0.1,0))</f>
        <v/>
      </c>
      <c r="E21" s="22" t="str">
        <f aca="false">IF(C21="","",C21+D21)</f>
        <v/>
      </c>
      <c r="F21" s="13"/>
      <c r="G21" s="13"/>
      <c r="H21" s="14"/>
      <c r="I21" s="22" t="str">
        <f aca="false">IF(C21="","",IF(H21="",E21,E21-H21))</f>
        <v/>
      </c>
      <c r="J21" s="13"/>
      <c r="K21" s="13"/>
      <c r="L21" s="23" t="str">
        <f aca="false">IFERROR(IF(A21="","",YEAR(A21)),"")</f>
        <v/>
      </c>
    </row>
    <row r="22" customFormat="false" ht="15" hidden="false" customHeight="false" outlineLevel="0" collapsed="false">
      <c r="A22" s="24"/>
      <c r="B22" s="13"/>
      <c r="C22" s="14"/>
      <c r="D22" s="22" t="str">
        <f aca="false">IF(C22="","",ROUND(C22*0.1,0))</f>
        <v/>
      </c>
      <c r="E22" s="22" t="str">
        <f aca="false">IF(C22="","",C22+D22)</f>
        <v/>
      </c>
      <c r="F22" s="13"/>
      <c r="G22" s="13"/>
      <c r="H22" s="14"/>
      <c r="I22" s="22" t="str">
        <f aca="false">IF(C22="","",IF(H22="",E22,E22-H22))</f>
        <v/>
      </c>
      <c r="J22" s="13"/>
      <c r="K22" s="13"/>
      <c r="L22" s="23" t="str">
        <f aca="false">IFERROR(IF(A22="","",YEAR(A22)),"")</f>
        <v/>
      </c>
    </row>
    <row r="23" customFormat="false" ht="15" hidden="false" customHeight="false" outlineLevel="0" collapsed="false">
      <c r="A23" s="20"/>
      <c r="B23" s="20"/>
      <c r="C23" s="22"/>
      <c r="D23" s="22"/>
      <c r="E23" s="22"/>
      <c r="F23" s="20"/>
      <c r="G23" s="20"/>
      <c r="H23" s="22"/>
      <c r="I23" s="22"/>
      <c r="J23" s="20"/>
      <c r="K23" s="20"/>
      <c r="L23" s="7"/>
    </row>
    <row r="24" customFormat="false" ht="15" hidden="false" customHeight="false" outlineLevel="0" collapsed="false">
      <c r="A24" s="10" t="s">
        <v>75</v>
      </c>
      <c r="B24" s="20"/>
      <c r="C24" s="25" t="n">
        <f aca="false">SUM(C4:C15)+SUM(C18:C22)</f>
        <v>10909092</v>
      </c>
      <c r="D24" s="25" t="n">
        <f aca="false">SUM(D4:D15)+SUM(D18:D22)</f>
        <v>1090908</v>
      </c>
      <c r="E24" s="25" t="n">
        <f aca="false">SUM(E4:E15)+SUM(E18:E22)</f>
        <v>12000000</v>
      </c>
      <c r="F24" s="20"/>
      <c r="G24" s="20"/>
      <c r="H24" s="25" t="n">
        <f aca="false">SUM(H4:H15)+SUM(H18:H22)</f>
        <v>0</v>
      </c>
      <c r="I24" s="25" t="n">
        <f aca="false">SUM(I4:I15)+SUM(I18:I22)</f>
        <v>12000000</v>
      </c>
      <c r="J24" s="20"/>
      <c r="K24" s="20"/>
      <c r="L24" s="7"/>
    </row>
    <row r="25" customFormat="false" ht="15" hidden="false" customHeight="false" outlineLevel="0" collapsed="fals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customFormat="false" ht="17.15" hidden="false" customHeight="false" outlineLevel="0" collapsed="false">
      <c r="A26" s="17" t="s">
        <v>76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</sheetData>
  <conditionalFormatting sqref="J4:J22">
    <cfRule type="cellIs" priority="2" operator="equal" aboveAverage="0" equalAverage="0" bottom="0" percent="0" rank="0" text="" dxfId="0">
      <formula>"완료"</formula>
    </cfRule>
    <cfRule type="cellIs" priority="3" operator="equal" aboveAverage="0" equalAverage="0" bottom="0" percent="0" rank="0" text="" dxfId="1">
      <formula>"진행"</formula>
    </cfRule>
  </conditionalFormatting>
  <dataValidations count="1">
    <dataValidation allowBlank="true" errorStyle="stop" operator="between" showDropDown="false" showErrorMessage="false" showInputMessage="false" sqref="J4:J22" type="list">
      <formula1>"대기,진행,완료"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4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6"/>
    <col collapsed="false" customWidth="true" hidden="false" outlineLevel="0" max="3" min="3" style="0" width="46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14"/>
    <col collapsed="false" customWidth="true" hidden="false" outlineLevel="0" max="7" min="7" style="0" width="9"/>
    <col collapsed="false" customWidth="true" hidden="false" outlineLevel="0" max="9" min="8" style="0" width="14"/>
    <col collapsed="false" customWidth="true" hidden="false" outlineLevel="0" max="10" min="10" style="0" width="22"/>
    <col collapsed="false" customWidth="true" hidden="false" outlineLevel="0" max="12" min="11" style="0" width="10"/>
  </cols>
  <sheetData>
    <row r="1" customFormat="false" ht="21.6" hidden="false" customHeight="false" outlineLevel="0" collapsed="false">
      <c r="A1" s="6" t="s">
        <v>77</v>
      </c>
      <c r="B1" s="7"/>
      <c r="C1" s="7"/>
      <c r="D1" s="7"/>
      <c r="E1" s="7"/>
      <c r="F1" s="7"/>
      <c r="G1" s="7"/>
      <c r="H1" s="7"/>
      <c r="I1" s="7"/>
      <c r="J1" s="7"/>
      <c r="K1" s="7"/>
      <c r="L1" s="8" t="s">
        <v>1</v>
      </c>
    </row>
    <row r="2" customFormat="false" ht="17.15" hidden="false" customHeight="false" outlineLevel="0" collapsed="false">
      <c r="A2" s="17" t="s">
        <v>78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customFormat="false" ht="15" hidden="false" customHeight="false" outlineLevel="0" collapsed="false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customFormat="false" ht="17.15" hidden="false" customHeight="false" outlineLevel="0" collapsed="false">
      <c r="A4" s="9" t="s">
        <v>79</v>
      </c>
      <c r="B4" s="9" t="s">
        <v>18</v>
      </c>
      <c r="C4" s="9" t="s">
        <v>19</v>
      </c>
      <c r="D4" s="7"/>
      <c r="E4" s="7"/>
      <c r="F4" s="7"/>
      <c r="G4" s="7"/>
      <c r="H4" s="7"/>
      <c r="I4" s="7"/>
      <c r="J4" s="7"/>
      <c r="K4" s="7"/>
      <c r="L4" s="7"/>
    </row>
    <row r="5" customFormat="false" ht="17.15" hidden="false" customHeight="false" outlineLevel="0" collapsed="false">
      <c r="A5" s="10" t="s">
        <v>80</v>
      </c>
      <c r="B5" s="13" t="s">
        <v>81</v>
      </c>
      <c r="C5" s="20" t="s">
        <v>82</v>
      </c>
      <c r="D5" s="7"/>
      <c r="E5" s="7"/>
      <c r="F5" s="7"/>
      <c r="G5" s="7"/>
      <c r="H5" s="7"/>
      <c r="I5" s="7"/>
      <c r="J5" s="7"/>
      <c r="K5" s="7"/>
      <c r="L5" s="7"/>
    </row>
    <row r="6" customFormat="false" ht="17.15" hidden="false" customHeight="false" outlineLevel="0" collapsed="false">
      <c r="A6" s="10" t="s">
        <v>83</v>
      </c>
      <c r="B6" s="13"/>
      <c r="C6" s="20" t="s">
        <v>84</v>
      </c>
      <c r="D6" s="7"/>
      <c r="E6" s="7"/>
      <c r="F6" s="7"/>
      <c r="G6" s="7"/>
      <c r="H6" s="7"/>
      <c r="I6" s="7"/>
      <c r="J6" s="7"/>
      <c r="K6" s="7"/>
      <c r="L6" s="7"/>
    </row>
    <row r="7" customFormat="false" ht="15" hidden="false" customHeight="false" outlineLevel="0" collapsed="false">
      <c r="A7" s="10" t="s">
        <v>85</v>
      </c>
      <c r="B7" s="13"/>
      <c r="C7" s="20" t="s">
        <v>86</v>
      </c>
      <c r="D7" s="7"/>
      <c r="E7" s="7"/>
      <c r="F7" s="7"/>
      <c r="G7" s="7"/>
      <c r="H7" s="7"/>
      <c r="I7" s="7"/>
      <c r="J7" s="7"/>
      <c r="K7" s="7"/>
      <c r="L7" s="7"/>
    </row>
    <row r="8" customFormat="false" ht="15" hidden="false" customHeight="false" outlineLevel="0" collapsed="false">
      <c r="A8" s="10" t="s">
        <v>87</v>
      </c>
      <c r="B8" s="13"/>
      <c r="C8" s="20" t="s">
        <v>86</v>
      </c>
      <c r="D8" s="7"/>
      <c r="E8" s="7"/>
      <c r="F8" s="7"/>
      <c r="G8" s="7"/>
      <c r="H8" s="7"/>
      <c r="I8" s="7"/>
      <c r="J8" s="7"/>
      <c r="K8" s="7"/>
      <c r="L8" s="7"/>
    </row>
    <row r="9" customFormat="false" ht="17.15" hidden="false" customHeight="false" outlineLevel="0" collapsed="false">
      <c r="A9" s="10" t="s">
        <v>88</v>
      </c>
      <c r="B9" s="13"/>
      <c r="C9" s="20" t="s">
        <v>86</v>
      </c>
      <c r="D9" s="7"/>
      <c r="E9" s="7"/>
      <c r="F9" s="7"/>
      <c r="G9" s="7"/>
      <c r="H9" s="7"/>
      <c r="I9" s="7"/>
      <c r="J9" s="7"/>
      <c r="K9" s="7"/>
      <c r="L9" s="7"/>
    </row>
    <row r="10" customFormat="false" ht="15" hidden="false" customHeight="false" outlineLevel="0" collapsed="false">
      <c r="A10" s="10" t="s">
        <v>89</v>
      </c>
      <c r="B10" s="13"/>
      <c r="C10" s="20" t="s">
        <v>90</v>
      </c>
      <c r="D10" s="7"/>
      <c r="E10" s="7"/>
      <c r="F10" s="7"/>
      <c r="G10" s="7"/>
      <c r="H10" s="7"/>
      <c r="I10" s="7"/>
      <c r="J10" s="7"/>
      <c r="K10" s="7"/>
      <c r="L10" s="7"/>
    </row>
    <row r="11" customFormat="false" ht="17.15" hidden="false" customHeight="false" outlineLevel="0" collapsed="false">
      <c r="A11" s="10" t="s">
        <v>91</v>
      </c>
      <c r="B11" s="13"/>
      <c r="C11" s="20"/>
      <c r="D11" s="7"/>
      <c r="E11" s="7"/>
      <c r="F11" s="7"/>
      <c r="G11" s="7"/>
      <c r="H11" s="7"/>
      <c r="I11" s="7"/>
      <c r="J11" s="7"/>
      <c r="K11" s="7"/>
      <c r="L11" s="7"/>
    </row>
    <row r="12" customFormat="false" ht="15" hidden="false" customHeight="false" outlineLevel="0" collapsed="false">
      <c r="A12" s="10" t="s">
        <v>92</v>
      </c>
      <c r="B12" s="13" t="s">
        <v>93</v>
      </c>
      <c r="C12" s="20" t="s">
        <v>94</v>
      </c>
      <c r="D12" s="7"/>
      <c r="E12" s="7"/>
      <c r="F12" s="7"/>
      <c r="G12" s="7"/>
      <c r="H12" s="7"/>
      <c r="I12" s="7"/>
      <c r="J12" s="7"/>
      <c r="K12" s="7"/>
      <c r="L12" s="7"/>
    </row>
    <row r="13" customFormat="false" ht="17.15" hidden="false" customHeight="false" outlineLevel="0" collapsed="false">
      <c r="A13" s="10" t="s">
        <v>95</v>
      </c>
      <c r="B13" s="13" t="s">
        <v>96</v>
      </c>
      <c r="C13" s="20" t="s">
        <v>97</v>
      </c>
      <c r="D13" s="7"/>
      <c r="E13" s="7"/>
      <c r="F13" s="7"/>
      <c r="G13" s="7"/>
      <c r="H13" s="7"/>
      <c r="I13" s="7"/>
      <c r="J13" s="7"/>
      <c r="K13" s="7"/>
      <c r="L13" s="7"/>
    </row>
    <row r="14" customFormat="false" ht="15" hidden="false" customHeight="false" outlineLevel="0" collapsed="fals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customFormat="false" ht="15" hidden="false" customHeight="false" outlineLevel="0" collapsed="fals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customFormat="false" ht="17.15" hidden="false" customHeight="false" outlineLevel="0" collapsed="false">
      <c r="A16" s="9" t="s">
        <v>60</v>
      </c>
      <c r="B16" s="9" t="s">
        <v>98</v>
      </c>
      <c r="C16" s="9" t="s">
        <v>99</v>
      </c>
      <c r="D16" s="9" t="s">
        <v>100</v>
      </c>
      <c r="E16" s="9" t="s">
        <v>101</v>
      </c>
      <c r="F16" s="9" t="s">
        <v>75</v>
      </c>
      <c r="G16" s="9" t="s">
        <v>102</v>
      </c>
      <c r="H16" s="9" t="s">
        <v>103</v>
      </c>
      <c r="I16" s="9" t="s">
        <v>104</v>
      </c>
      <c r="J16" s="9" t="s">
        <v>105</v>
      </c>
      <c r="K16" s="9" t="s">
        <v>69</v>
      </c>
      <c r="L16" s="9" t="s">
        <v>106</v>
      </c>
    </row>
    <row r="17" customFormat="false" ht="17.15" hidden="false" customHeight="false" outlineLevel="0" collapsed="false">
      <c r="A17" s="26" t="n">
        <f aca="false">매출대장!A4</f>
        <v>46327</v>
      </c>
      <c r="B17" s="27" t="n">
        <f aca="false">IF(AND(L17="Y",매출대장!G4&lt;&gt;""),매출대장!G4,EOMONTH(A17,0))</f>
        <v>46356</v>
      </c>
      <c r="C17" s="20" t="str">
        <f aca="false">$B$12&amp;" ("&amp;YEAR(A17)&amp;"년 "&amp;MONTH(A17)&amp;"월분)"</f>
        <v>경영컨설팅 자문료 (2026년 11월분)</v>
      </c>
      <c r="D17" s="21" t="n">
        <f aca="false">매출대장!C4</f>
        <v>909091</v>
      </c>
      <c r="E17" s="21" t="n">
        <f aca="false">매출대장!D4</f>
        <v>90909</v>
      </c>
      <c r="F17" s="22" t="n">
        <f aca="false">D17+E17</f>
        <v>1000000</v>
      </c>
      <c r="G17" s="20" t="str">
        <f aca="false">$B$13</f>
        <v>영수</v>
      </c>
      <c r="H17" s="27" t="n">
        <f aca="false">IF(L17="Y",B17,DATE(YEAR(A17),MONTH(A17)+1,10))</f>
        <v>46356</v>
      </c>
      <c r="I17" s="12"/>
      <c r="J17" s="13" t="s">
        <v>107</v>
      </c>
      <c r="K17" s="13" t="s">
        <v>108</v>
      </c>
      <c r="L17" s="13" t="s">
        <v>109</v>
      </c>
    </row>
    <row r="18" customFormat="false" ht="17.15" hidden="false" customHeight="false" outlineLevel="0" collapsed="false">
      <c r="A18" s="26" t="n">
        <f aca="false">매출대장!A5</f>
        <v>46357</v>
      </c>
      <c r="B18" s="27" t="n">
        <f aca="false">IF(AND(L18="Y",매출대장!G5&lt;&gt;""),매출대장!G5,EOMONTH(A18,0))</f>
        <v>46387</v>
      </c>
      <c r="C18" s="20" t="str">
        <f aca="false">$B$12&amp;" ("&amp;YEAR(A18)&amp;"년 "&amp;MONTH(A18)&amp;"월분)"</f>
        <v>경영컨설팅 자문료 (2026년 12월분)</v>
      </c>
      <c r="D18" s="21" t="n">
        <f aca="false">매출대장!C5</f>
        <v>909091</v>
      </c>
      <c r="E18" s="21" t="n">
        <f aca="false">매출대장!D5</f>
        <v>90909</v>
      </c>
      <c r="F18" s="22" t="n">
        <f aca="false">D18+E18</f>
        <v>1000000</v>
      </c>
      <c r="G18" s="20" t="str">
        <f aca="false">$B$13</f>
        <v>영수</v>
      </c>
      <c r="H18" s="27" t="n">
        <f aca="false">IF(L18="Y",B18,DATE(YEAR(A18),MONTH(A18)+1,10))</f>
        <v>46397</v>
      </c>
      <c r="I18" s="12"/>
      <c r="J18" s="13"/>
      <c r="K18" s="13" t="s">
        <v>108</v>
      </c>
      <c r="L18" s="13"/>
    </row>
    <row r="19" customFormat="false" ht="17.15" hidden="false" customHeight="false" outlineLevel="0" collapsed="false">
      <c r="A19" s="26" t="n">
        <f aca="false">매출대장!A6</f>
        <v>46388</v>
      </c>
      <c r="B19" s="27" t="n">
        <f aca="false">IF(AND(L19="Y",매출대장!G6&lt;&gt;""),매출대장!G6,EOMONTH(A19,0))</f>
        <v>46418</v>
      </c>
      <c r="C19" s="20" t="str">
        <f aca="false">$B$12&amp;" ("&amp;YEAR(A19)&amp;"년 "&amp;MONTH(A19)&amp;"월분)"</f>
        <v>경영컨설팅 자문료 (2027년 1월분)</v>
      </c>
      <c r="D19" s="21" t="n">
        <f aca="false">매출대장!C6</f>
        <v>909091</v>
      </c>
      <c r="E19" s="21" t="n">
        <f aca="false">매출대장!D6</f>
        <v>90909</v>
      </c>
      <c r="F19" s="22" t="n">
        <f aca="false">D19+E19</f>
        <v>1000000</v>
      </c>
      <c r="G19" s="20" t="str">
        <f aca="false">$B$13</f>
        <v>영수</v>
      </c>
      <c r="H19" s="27" t="n">
        <f aca="false">IF(L19="Y",B19,DATE(YEAR(A19),MONTH(A19)+1,10))</f>
        <v>46428</v>
      </c>
      <c r="I19" s="12"/>
      <c r="J19" s="13"/>
      <c r="K19" s="13" t="s">
        <v>108</v>
      </c>
      <c r="L19" s="13"/>
    </row>
    <row r="20" customFormat="false" ht="17.15" hidden="false" customHeight="false" outlineLevel="0" collapsed="false">
      <c r="A20" s="26" t="n">
        <f aca="false">매출대장!A7</f>
        <v>46419</v>
      </c>
      <c r="B20" s="27" t="n">
        <f aca="false">IF(AND(L20="Y",매출대장!G7&lt;&gt;""),매출대장!G7,EOMONTH(A20,0))</f>
        <v>46446</v>
      </c>
      <c r="C20" s="20" t="str">
        <f aca="false">$B$12&amp;" ("&amp;YEAR(A20)&amp;"년 "&amp;MONTH(A20)&amp;"월분)"</f>
        <v>경영컨설팅 자문료 (2027년 2월분)</v>
      </c>
      <c r="D20" s="21" t="n">
        <f aca="false">매출대장!C7</f>
        <v>909091</v>
      </c>
      <c r="E20" s="21" t="n">
        <f aca="false">매출대장!D7</f>
        <v>90909</v>
      </c>
      <c r="F20" s="22" t="n">
        <f aca="false">D20+E20</f>
        <v>1000000</v>
      </c>
      <c r="G20" s="20" t="str">
        <f aca="false">$B$13</f>
        <v>영수</v>
      </c>
      <c r="H20" s="27" t="n">
        <f aca="false">IF(L20="Y",B20,DATE(YEAR(A20),MONTH(A20)+1,10))</f>
        <v>46456</v>
      </c>
      <c r="I20" s="12"/>
      <c r="J20" s="13"/>
      <c r="K20" s="13" t="s">
        <v>108</v>
      </c>
      <c r="L20" s="13"/>
    </row>
    <row r="21" customFormat="false" ht="17.15" hidden="false" customHeight="false" outlineLevel="0" collapsed="false">
      <c r="A21" s="26" t="n">
        <f aca="false">매출대장!A8</f>
        <v>46447</v>
      </c>
      <c r="B21" s="27" t="n">
        <f aca="false">IF(AND(L21="Y",매출대장!G8&lt;&gt;""),매출대장!G8,EOMONTH(A21,0))</f>
        <v>46477</v>
      </c>
      <c r="C21" s="20" t="str">
        <f aca="false">$B$12&amp;" ("&amp;YEAR(A21)&amp;"년 "&amp;MONTH(A21)&amp;"월분)"</f>
        <v>경영컨설팅 자문료 (2027년 3월분)</v>
      </c>
      <c r="D21" s="21" t="n">
        <f aca="false">매출대장!C8</f>
        <v>909091</v>
      </c>
      <c r="E21" s="21" t="n">
        <f aca="false">매출대장!D8</f>
        <v>90909</v>
      </c>
      <c r="F21" s="22" t="n">
        <f aca="false">D21+E21</f>
        <v>1000000</v>
      </c>
      <c r="G21" s="20" t="str">
        <f aca="false">$B$13</f>
        <v>영수</v>
      </c>
      <c r="H21" s="27" t="n">
        <f aca="false">IF(L21="Y",B21,DATE(YEAR(A21),MONTH(A21)+1,10))</f>
        <v>46487</v>
      </c>
      <c r="I21" s="12"/>
      <c r="J21" s="13"/>
      <c r="K21" s="13" t="s">
        <v>108</v>
      </c>
      <c r="L21" s="13"/>
    </row>
    <row r="22" customFormat="false" ht="17.15" hidden="false" customHeight="false" outlineLevel="0" collapsed="false">
      <c r="A22" s="26" t="n">
        <f aca="false">매출대장!A9</f>
        <v>46478</v>
      </c>
      <c r="B22" s="27" t="n">
        <f aca="false">IF(AND(L22="Y",매출대장!G9&lt;&gt;""),매출대장!G9,EOMONTH(A22,0))</f>
        <v>46507</v>
      </c>
      <c r="C22" s="20" t="str">
        <f aca="false">$B$12&amp;" ("&amp;YEAR(A22)&amp;"년 "&amp;MONTH(A22)&amp;"월분)"</f>
        <v>경영컨설팅 자문료 (2027년 4월분)</v>
      </c>
      <c r="D22" s="21" t="n">
        <f aca="false">매출대장!C9</f>
        <v>909091</v>
      </c>
      <c r="E22" s="21" t="n">
        <f aca="false">매출대장!D9</f>
        <v>90909</v>
      </c>
      <c r="F22" s="22" t="n">
        <f aca="false">D22+E22</f>
        <v>1000000</v>
      </c>
      <c r="G22" s="20" t="str">
        <f aca="false">$B$13</f>
        <v>영수</v>
      </c>
      <c r="H22" s="27" t="n">
        <f aca="false">IF(L22="Y",B22,DATE(YEAR(A22),MONTH(A22)+1,10))</f>
        <v>46517</v>
      </c>
      <c r="I22" s="12"/>
      <c r="J22" s="13"/>
      <c r="K22" s="13" t="s">
        <v>108</v>
      </c>
      <c r="L22" s="13"/>
    </row>
    <row r="23" customFormat="false" ht="17.15" hidden="false" customHeight="false" outlineLevel="0" collapsed="false">
      <c r="A23" s="26" t="n">
        <f aca="false">매출대장!A10</f>
        <v>46508</v>
      </c>
      <c r="B23" s="27" t="n">
        <f aca="false">IF(AND(L23="Y",매출대장!G10&lt;&gt;""),매출대장!G10,EOMONTH(A23,0))</f>
        <v>46538</v>
      </c>
      <c r="C23" s="20" t="str">
        <f aca="false">$B$12&amp;" ("&amp;YEAR(A23)&amp;"년 "&amp;MONTH(A23)&amp;"월분)"</f>
        <v>경영컨설팅 자문료 (2027년 5월분)</v>
      </c>
      <c r="D23" s="21" t="n">
        <f aca="false">매출대장!C10</f>
        <v>909091</v>
      </c>
      <c r="E23" s="21" t="n">
        <f aca="false">매출대장!D10</f>
        <v>90909</v>
      </c>
      <c r="F23" s="22" t="n">
        <f aca="false">D23+E23</f>
        <v>1000000</v>
      </c>
      <c r="G23" s="20" t="str">
        <f aca="false">$B$13</f>
        <v>영수</v>
      </c>
      <c r="H23" s="27" t="n">
        <f aca="false">IF(L23="Y",B23,DATE(YEAR(A23),MONTH(A23)+1,10))</f>
        <v>46548</v>
      </c>
      <c r="I23" s="12"/>
      <c r="J23" s="13"/>
      <c r="K23" s="13" t="s">
        <v>108</v>
      </c>
      <c r="L23" s="13"/>
    </row>
    <row r="24" customFormat="false" ht="17.15" hidden="false" customHeight="false" outlineLevel="0" collapsed="false">
      <c r="A24" s="26" t="n">
        <f aca="false">매출대장!A11</f>
        <v>46539</v>
      </c>
      <c r="B24" s="27" t="n">
        <f aca="false">IF(AND(L24="Y",매출대장!G11&lt;&gt;""),매출대장!G11,EOMONTH(A24,0))</f>
        <v>46568</v>
      </c>
      <c r="C24" s="20" t="str">
        <f aca="false">$B$12&amp;" ("&amp;YEAR(A24)&amp;"년 "&amp;MONTH(A24)&amp;"월분)"</f>
        <v>경영컨설팅 자문료 (2027년 6월분)</v>
      </c>
      <c r="D24" s="21" t="n">
        <f aca="false">매출대장!C11</f>
        <v>909091</v>
      </c>
      <c r="E24" s="21" t="n">
        <f aca="false">매출대장!D11</f>
        <v>90909</v>
      </c>
      <c r="F24" s="22" t="n">
        <f aca="false">D24+E24</f>
        <v>1000000</v>
      </c>
      <c r="G24" s="20" t="str">
        <f aca="false">$B$13</f>
        <v>영수</v>
      </c>
      <c r="H24" s="27" t="n">
        <f aca="false">IF(L24="Y",B24,DATE(YEAR(A24),MONTH(A24)+1,10))</f>
        <v>46578</v>
      </c>
      <c r="I24" s="12"/>
      <c r="J24" s="13"/>
      <c r="K24" s="13" t="s">
        <v>108</v>
      </c>
      <c r="L24" s="13"/>
    </row>
    <row r="25" customFormat="false" ht="17.15" hidden="false" customHeight="false" outlineLevel="0" collapsed="false">
      <c r="A25" s="26" t="n">
        <f aca="false">매출대장!A12</f>
        <v>46569</v>
      </c>
      <c r="B25" s="27" t="n">
        <f aca="false">IF(AND(L25="Y",매출대장!G12&lt;&gt;""),매출대장!G12,EOMONTH(A25,0))</f>
        <v>46599</v>
      </c>
      <c r="C25" s="20" t="str">
        <f aca="false">$B$12&amp;" ("&amp;YEAR(A25)&amp;"년 "&amp;MONTH(A25)&amp;"월분)"</f>
        <v>경영컨설팅 자문료 (2027년 7월분)</v>
      </c>
      <c r="D25" s="21" t="n">
        <f aca="false">매출대장!C12</f>
        <v>909091</v>
      </c>
      <c r="E25" s="21" t="n">
        <f aca="false">매출대장!D12</f>
        <v>90909</v>
      </c>
      <c r="F25" s="22" t="n">
        <f aca="false">D25+E25</f>
        <v>1000000</v>
      </c>
      <c r="G25" s="20" t="str">
        <f aca="false">$B$13</f>
        <v>영수</v>
      </c>
      <c r="H25" s="27" t="n">
        <f aca="false">IF(L25="Y",B25,DATE(YEAR(A25),MONTH(A25)+1,10))</f>
        <v>46609</v>
      </c>
      <c r="I25" s="12"/>
      <c r="J25" s="13"/>
      <c r="K25" s="13" t="s">
        <v>108</v>
      </c>
      <c r="L25" s="13"/>
    </row>
    <row r="26" customFormat="false" ht="17.15" hidden="false" customHeight="false" outlineLevel="0" collapsed="false">
      <c r="A26" s="26" t="n">
        <f aca="false">매출대장!A13</f>
        <v>46600</v>
      </c>
      <c r="B26" s="27" t="n">
        <f aca="false">IF(AND(L26="Y",매출대장!G13&lt;&gt;""),매출대장!G13,EOMONTH(A26,0))</f>
        <v>46630</v>
      </c>
      <c r="C26" s="20" t="str">
        <f aca="false">$B$12&amp;" ("&amp;YEAR(A26)&amp;"년 "&amp;MONTH(A26)&amp;"월분)"</f>
        <v>경영컨설팅 자문료 (2027년 8월분)</v>
      </c>
      <c r="D26" s="21" t="n">
        <f aca="false">매출대장!C13</f>
        <v>909091</v>
      </c>
      <c r="E26" s="21" t="n">
        <f aca="false">매출대장!D13</f>
        <v>90909</v>
      </c>
      <c r="F26" s="22" t="n">
        <f aca="false">D26+E26</f>
        <v>1000000</v>
      </c>
      <c r="G26" s="20" t="str">
        <f aca="false">$B$13</f>
        <v>영수</v>
      </c>
      <c r="H26" s="27" t="n">
        <f aca="false">IF(L26="Y",B26,DATE(YEAR(A26),MONTH(A26)+1,10))</f>
        <v>46640</v>
      </c>
      <c r="I26" s="12"/>
      <c r="J26" s="13"/>
      <c r="K26" s="13" t="s">
        <v>108</v>
      </c>
      <c r="L26" s="13"/>
    </row>
    <row r="27" customFormat="false" ht="17.15" hidden="false" customHeight="false" outlineLevel="0" collapsed="false">
      <c r="A27" s="26" t="n">
        <f aca="false">매출대장!A14</f>
        <v>46631</v>
      </c>
      <c r="B27" s="27" t="n">
        <f aca="false">IF(AND(L27="Y",매출대장!G14&lt;&gt;""),매출대장!G14,EOMONTH(A27,0))</f>
        <v>46660</v>
      </c>
      <c r="C27" s="20" t="str">
        <f aca="false">$B$12&amp;" ("&amp;YEAR(A27)&amp;"년 "&amp;MONTH(A27)&amp;"월분)"</f>
        <v>경영컨설팅 자문료 (2027년 9월분)</v>
      </c>
      <c r="D27" s="21" t="n">
        <f aca="false">매출대장!C14</f>
        <v>909091</v>
      </c>
      <c r="E27" s="21" t="n">
        <f aca="false">매출대장!D14</f>
        <v>90909</v>
      </c>
      <c r="F27" s="22" t="n">
        <f aca="false">D27+E27</f>
        <v>1000000</v>
      </c>
      <c r="G27" s="20" t="str">
        <f aca="false">$B$13</f>
        <v>영수</v>
      </c>
      <c r="H27" s="27" t="n">
        <f aca="false">IF(L27="Y",B27,DATE(YEAR(A27),MONTH(A27)+1,10))</f>
        <v>46670</v>
      </c>
      <c r="I27" s="12"/>
      <c r="J27" s="13"/>
      <c r="K27" s="13" t="s">
        <v>108</v>
      </c>
      <c r="L27" s="13"/>
    </row>
    <row r="28" customFormat="false" ht="17.15" hidden="false" customHeight="false" outlineLevel="0" collapsed="false">
      <c r="A28" s="26" t="n">
        <f aca="false">매출대장!A15</f>
        <v>46661</v>
      </c>
      <c r="B28" s="27" t="n">
        <f aca="false">IF(AND(L28="Y",매출대장!G15&lt;&gt;""),매출대장!G15,EOMONTH(A28,0))</f>
        <v>46691</v>
      </c>
      <c r="C28" s="20" t="str">
        <f aca="false">$B$12&amp;" ("&amp;YEAR(A28)&amp;"년 "&amp;MONTH(A28)&amp;"월분)"</f>
        <v>경영컨설팅 자문료 (2027년 10월분)</v>
      </c>
      <c r="D28" s="21" t="n">
        <f aca="false">매출대장!C15</f>
        <v>909091</v>
      </c>
      <c r="E28" s="21" t="n">
        <f aca="false">매출대장!D15</f>
        <v>90909</v>
      </c>
      <c r="F28" s="22" t="n">
        <f aca="false">D28+E28</f>
        <v>1000000</v>
      </c>
      <c r="G28" s="20" t="str">
        <f aca="false">$B$13</f>
        <v>영수</v>
      </c>
      <c r="H28" s="27" t="n">
        <f aca="false">IF(L28="Y",B28,DATE(YEAR(A28),MONTH(A28)+1,10))</f>
        <v>46701</v>
      </c>
      <c r="I28" s="12"/>
      <c r="J28" s="13"/>
      <c r="K28" s="13" t="s">
        <v>108</v>
      </c>
      <c r="L28" s="13"/>
    </row>
    <row r="29" customFormat="false" ht="17.15" hidden="false" customHeight="false" outlineLevel="0" collapsed="false">
      <c r="A29" s="28" t="s">
        <v>110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customFormat="false" ht="15" hidden="false" customHeight="false" outlineLevel="0" collapsed="fals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customFormat="false" ht="15" hidden="false" customHeight="false" outlineLevel="0" collapsed="false">
      <c r="A31" s="29" t="s">
        <v>111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customFormat="false" ht="15" hidden="false" customHeight="false" outlineLevel="0" collapsed="false">
      <c r="A32" s="29" t="s">
        <v>112</v>
      </c>
      <c r="B32" s="30" t="n">
        <v>46327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customFormat="false" ht="19.4" hidden="false" customHeight="false" outlineLevel="0" collapsed="false">
      <c r="A33" s="10" t="s">
        <v>113</v>
      </c>
      <c r="B33" s="31" t="str">
        <f aca="false">IF($B$6="","(사업자등록번호 미입력)",$B$6)</f>
        <v>(사업자등록번호 미입력)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customFormat="false" ht="17.15" hidden="false" customHeight="false" outlineLevel="0" collapsed="false">
      <c r="A34" s="10" t="s">
        <v>114</v>
      </c>
      <c r="B34" s="31" t="str">
        <f aca="false">$B$5</f>
        <v>시엘티개발 주식회사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customFormat="false" ht="19.4" hidden="false" customHeight="false" outlineLevel="0" collapsed="false">
      <c r="A35" s="10" t="s">
        <v>115</v>
      </c>
      <c r="B35" s="31" t="str">
        <f aca="false">IF($B$10="","(이메일 미입력)",$B$10)</f>
        <v>(이메일 미입력)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customFormat="false" ht="15" hidden="false" customHeight="false" outlineLevel="0" collapsed="false">
      <c r="A36" s="10" t="s">
        <v>116</v>
      </c>
      <c r="B36" s="32" t="n">
        <f aca="false">IFERROR(INDEX($B$17:$B$28,MATCH(B32,$A$17:$A$28,0)),EOMONTH(B32,0))</f>
        <v>46356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customFormat="false" ht="19.4" hidden="false" customHeight="false" outlineLevel="0" collapsed="false">
      <c r="A37" s="10" t="s">
        <v>117</v>
      </c>
      <c r="B37" s="31" t="str">
        <f aca="false">$B$12&amp;" ("&amp;YEAR(B32)&amp;"년 "&amp;MONTH(B32)&amp;"월분)"</f>
        <v>경영컨설팅 자문료 (2026년 11월분)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customFormat="false" ht="15" hidden="false" customHeight="false" outlineLevel="0" collapsed="false">
      <c r="A38" s="10" t="s">
        <v>118</v>
      </c>
      <c r="B38" s="33" t="n">
        <f aca="false">기본설정!$B$13</f>
        <v>909091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customFormat="false" ht="15" hidden="false" customHeight="false" outlineLevel="0" collapsed="false">
      <c r="A39" s="10" t="s">
        <v>119</v>
      </c>
      <c r="B39" s="33" t="n">
        <f aca="false">기본설정!$B$14</f>
        <v>90909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customFormat="false" ht="15" hidden="false" customHeight="false" outlineLevel="0" collapsed="false">
      <c r="A40" s="10" t="s">
        <v>120</v>
      </c>
      <c r="B40" s="33" t="n">
        <f aca="false">B38+B39</f>
        <v>1000000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customFormat="false" ht="17.15" hidden="false" customHeight="false" outlineLevel="0" collapsed="false">
      <c r="A41" s="10" t="s">
        <v>121</v>
      </c>
      <c r="B41" s="31" t="str">
        <f aca="false">$B$13</f>
        <v>영수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customFormat="false" ht="15" hidden="false" customHeight="false" outlineLevel="0" collapsed="false">
      <c r="A42" s="10" t="s">
        <v>122</v>
      </c>
      <c r="B42" s="32" t="n">
        <f aca="false">IFERROR(INDEX($H$17:$H$28,MATCH(B32,$A$17:$A$28,0)),DATE(YEAR(B32),MONTH(B32)+1,10))</f>
        <v>46356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customFormat="false" ht="15" hidden="false" customHeight="false" outlineLevel="0" collapsed="fals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customFormat="false" ht="17.15" hidden="false" customHeight="false" outlineLevel="0" collapsed="false">
      <c r="A44" s="17" t="s">
        <v>123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</row>
  </sheetData>
  <conditionalFormatting sqref="B6:B11">
    <cfRule type="expression" priority="2" aboveAverage="0" equalAverage="0" bottom="0" percent="0" rank="0" text="" dxfId="2">
      <formula>B6=""</formula>
    </cfRule>
  </conditionalFormatting>
  <conditionalFormatting sqref="K17:K28">
    <cfRule type="cellIs" priority="3" operator="equal" aboveAverage="0" equalAverage="0" bottom="0" percent="0" rank="0" text="" dxfId="0">
      <formula>"완료"</formula>
    </cfRule>
    <cfRule type="cellIs" priority="4" operator="equal" aboveAverage="0" equalAverage="0" bottom="0" percent="0" rank="0" text="" dxfId="1">
      <formula>"진행"</formula>
    </cfRule>
  </conditionalFormatting>
  <conditionalFormatting sqref="H17:H28">
    <cfRule type="expression" priority="5" aboveAverage="0" equalAverage="0" bottom="0" percent="0" rank="0" text="" dxfId="2">
      <formula>AND($K17&lt;&gt;"완료",$H17&lt;TODAY())</formula>
    </cfRule>
  </conditionalFormatting>
  <conditionalFormatting sqref="I17:I28">
    <cfRule type="expression" priority="6" aboveAverage="0" equalAverage="0" bottom="0" percent="0" rank="0" text="" dxfId="2">
      <formula>AND($I17&lt;&gt;"",$I17&gt;$H17)</formula>
    </cfRule>
  </conditionalFormatting>
  <dataValidations count="3">
    <dataValidation allowBlank="false" errorStyle="stop" operator="between" showDropDown="false" showErrorMessage="false" showInputMessage="false" sqref="B13" type="list">
      <formula1>"영수,청구"</formula1>
      <formula2>0</formula2>
    </dataValidation>
    <dataValidation allowBlank="true" errorStyle="stop" operator="between" showDropDown="false" showErrorMessage="false" showInputMessage="false" sqref="K17:K28" type="list">
      <formula1>"대기,진행,완료"</formula1>
      <formula2>0</formula2>
    </dataValidation>
    <dataValidation allowBlank="true" errorStyle="stop" operator="between" showDropDown="false" showErrorMessage="false" showInputMessage="false" sqref="L17:L28" type="list">
      <formula1>"Y"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3" min="3" style="0" width="14"/>
    <col collapsed="false" customWidth="true" hidden="false" outlineLevel="0" max="4" min="4" style="0" width="18"/>
    <col collapsed="false" customWidth="true" hidden="false" outlineLevel="0" max="5" min="5" style="0" width="44"/>
  </cols>
  <sheetData>
    <row r="1" customFormat="false" ht="21.6" hidden="false" customHeight="false" outlineLevel="0" collapsed="false">
      <c r="A1" s="6" t="s">
        <v>124</v>
      </c>
      <c r="B1" s="7"/>
      <c r="C1" s="7"/>
      <c r="D1" s="7"/>
      <c r="E1" s="8" t="s">
        <v>1</v>
      </c>
    </row>
    <row r="2" customFormat="false" ht="15" hidden="false" customHeight="false" outlineLevel="0" collapsed="false">
      <c r="A2" s="7"/>
      <c r="B2" s="7"/>
      <c r="C2" s="7"/>
      <c r="D2" s="7"/>
      <c r="E2" s="7"/>
    </row>
    <row r="3" customFormat="false" ht="17.15" hidden="false" customHeight="false" outlineLevel="0" collapsed="false">
      <c r="A3" s="9" t="s">
        <v>125</v>
      </c>
      <c r="B3" s="9" t="s">
        <v>126</v>
      </c>
      <c r="C3" s="9" t="s">
        <v>127</v>
      </c>
      <c r="D3" s="9" t="s">
        <v>128</v>
      </c>
      <c r="E3" s="9" t="s">
        <v>19</v>
      </c>
    </row>
    <row r="4" customFormat="false" ht="17.15" hidden="false" customHeight="false" outlineLevel="0" collapsed="false">
      <c r="A4" s="20" t="s">
        <v>129</v>
      </c>
      <c r="B4" s="14" t="n">
        <v>10000000</v>
      </c>
      <c r="C4" s="16" t="n">
        <v>0.1</v>
      </c>
      <c r="D4" s="22" t="n">
        <f aca="false">MAX(0,MIN($B$8,B4)-0)*C4</f>
        <v>1000000</v>
      </c>
      <c r="E4" s="20" t="s">
        <v>130</v>
      </c>
    </row>
    <row r="5" customFormat="false" ht="17.15" hidden="false" customHeight="false" outlineLevel="0" collapsed="false">
      <c r="A5" s="20" t="s">
        <v>131</v>
      </c>
      <c r="B5" s="14" t="n">
        <v>50000000</v>
      </c>
      <c r="C5" s="16" t="n">
        <v>0.08</v>
      </c>
      <c r="D5" s="22" t="n">
        <f aca="false">MAX(0,MIN($B$8,B5)-B4)*C5</f>
        <v>2000000</v>
      </c>
      <c r="E5" s="20" t="s">
        <v>130</v>
      </c>
    </row>
    <row r="6" customFormat="false" ht="17.15" hidden="false" customHeight="false" outlineLevel="0" collapsed="false">
      <c r="A6" s="20" t="s">
        <v>132</v>
      </c>
      <c r="B6" s="14" t="n">
        <v>100000000</v>
      </c>
      <c r="C6" s="16" t="n">
        <v>0.06</v>
      </c>
      <c r="D6" s="22" t="n">
        <f aca="false">MAX(0,MIN($B$8,B6)-B5)*C6</f>
        <v>0</v>
      </c>
      <c r="E6" s="20" t="s">
        <v>130</v>
      </c>
    </row>
    <row r="7" customFormat="false" ht="17.15" hidden="false" customHeight="false" outlineLevel="0" collapsed="false">
      <c r="A7" s="7" t="s">
        <v>133</v>
      </c>
      <c r="B7" s="34" t="n">
        <v>500000</v>
      </c>
      <c r="C7" s="7"/>
      <c r="D7" s="7"/>
      <c r="E7" s="7"/>
    </row>
    <row r="8" customFormat="false" ht="17.15" hidden="false" customHeight="false" outlineLevel="0" collapsed="false">
      <c r="A8" s="29" t="s">
        <v>134</v>
      </c>
      <c r="B8" s="34" t="n">
        <v>35000000</v>
      </c>
      <c r="C8" s="7"/>
      <c r="D8" s="7"/>
      <c r="E8" s="7"/>
    </row>
    <row r="9" customFormat="false" ht="15" hidden="false" customHeight="false" outlineLevel="0" collapsed="false">
      <c r="A9" s="7"/>
      <c r="B9" s="7"/>
      <c r="C9" s="7"/>
      <c r="D9" s="7"/>
      <c r="E9" s="7"/>
    </row>
    <row r="10" customFormat="false" ht="17.15" hidden="false" customHeight="false" outlineLevel="0" collapsed="false">
      <c r="A10" s="29" t="s">
        <v>135</v>
      </c>
      <c r="B10" s="35" t="n">
        <f aca="false">IF(B8&lt;=0,0,IF(B8&gt;B6,"1억 초과 — 별도 합의서",MAX(B7,SUM(D4:D6))))</f>
        <v>3000000</v>
      </c>
      <c r="C10" s="7"/>
      <c r="D10" s="7"/>
      <c r="E10" s="7"/>
    </row>
    <row r="11" customFormat="false" ht="15" hidden="false" customHeight="false" outlineLevel="0" collapsed="false">
      <c r="A11" s="7" t="s">
        <v>136</v>
      </c>
      <c r="B11" s="35" t="n">
        <f aca="false">IF(ISNUMBER(B10),ROUND(B10*0.1,0),"")</f>
        <v>300000</v>
      </c>
      <c r="C11" s="7"/>
      <c r="D11" s="7"/>
      <c r="E11" s="7"/>
    </row>
    <row r="12" customFormat="false" ht="15" hidden="false" customHeight="false" outlineLevel="0" collapsed="false">
      <c r="A12" s="7" t="s">
        <v>137</v>
      </c>
      <c r="B12" s="35" t="n">
        <f aca="false">IF(ISNUMBER(B10),B10+B11,"")</f>
        <v>3300000</v>
      </c>
      <c r="C12" s="7"/>
      <c r="D12" s="7"/>
      <c r="E12" s="7"/>
    </row>
    <row r="13" customFormat="false" ht="15" hidden="false" customHeight="false" outlineLevel="0" collapsed="false">
      <c r="A13" s="7"/>
      <c r="B13" s="7"/>
      <c r="C13" s="7"/>
      <c r="D13" s="7"/>
      <c r="E13" s="7"/>
    </row>
    <row r="14" customFormat="false" ht="17.15" hidden="false" customHeight="false" outlineLevel="0" collapsed="false">
      <c r="A14" s="17" t="s">
        <v>138</v>
      </c>
      <c r="B14" s="7"/>
      <c r="C14" s="7"/>
      <c r="D14" s="7"/>
      <c r="E14" s="7"/>
    </row>
  </sheetData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3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4"/>
    <col collapsed="false" customWidth="true" hidden="false" outlineLevel="0" max="3" min="3" style="0" width="30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14"/>
    <col collapsed="false" customWidth="true" hidden="false" outlineLevel="0" max="7" min="7" style="0" width="18"/>
    <col collapsed="false" customWidth="true" hidden="false" outlineLevel="0" max="8" min="8" style="0" width="30"/>
    <col collapsed="false" customWidth="true" hidden="false" outlineLevel="0" max="9" min="9" style="0" width="16"/>
    <col collapsed="false" customWidth="true" hidden="false" outlineLevel="0" max="10" min="10" style="0" width="20"/>
  </cols>
  <sheetData>
    <row r="1" customFormat="false" ht="21.6" hidden="false" customHeight="false" outlineLevel="0" collapsed="false">
      <c r="A1" s="6" t="s">
        <v>139</v>
      </c>
      <c r="B1" s="7"/>
      <c r="C1" s="7"/>
      <c r="D1" s="7"/>
      <c r="E1" s="7"/>
      <c r="F1" s="7"/>
      <c r="G1" s="7"/>
      <c r="H1" s="7"/>
      <c r="I1" s="7"/>
      <c r="J1" s="8" t="s">
        <v>1</v>
      </c>
      <c r="K1" s="7"/>
    </row>
    <row r="2" customFormat="false" ht="15" hidden="false" customHeight="false" outlineLevel="0" collapsed="false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customFormat="false" ht="17.15" hidden="false" customHeight="false" outlineLevel="0" collapsed="false">
      <c r="A3" s="9" t="s">
        <v>140</v>
      </c>
      <c r="B3" s="9" t="s">
        <v>17</v>
      </c>
      <c r="C3" s="9" t="s">
        <v>141</v>
      </c>
      <c r="D3" s="9" t="s">
        <v>62</v>
      </c>
      <c r="E3" s="9" t="s">
        <v>63</v>
      </c>
      <c r="F3" s="9" t="s">
        <v>64</v>
      </c>
      <c r="G3" s="9" t="s">
        <v>142</v>
      </c>
      <c r="H3" s="9" t="s">
        <v>143</v>
      </c>
      <c r="I3" s="9" t="s">
        <v>144</v>
      </c>
      <c r="J3" s="9" t="s">
        <v>145</v>
      </c>
      <c r="K3" s="18" t="s">
        <v>71</v>
      </c>
    </row>
    <row r="4" customFormat="false" ht="17.15" hidden="false" customHeight="false" outlineLevel="0" collapsed="false">
      <c r="A4" s="36" t="n">
        <v>46329</v>
      </c>
      <c r="B4" s="37" t="s">
        <v>146</v>
      </c>
      <c r="C4" s="37" t="s">
        <v>147</v>
      </c>
      <c r="D4" s="38" t="n">
        <v>45455</v>
      </c>
      <c r="E4" s="38" t="n">
        <v>4545</v>
      </c>
      <c r="F4" s="38" t="n">
        <f aca="false">D4+E4</f>
        <v>50000</v>
      </c>
      <c r="G4" s="37" t="s">
        <v>148</v>
      </c>
      <c r="H4" s="37" t="s">
        <v>149</v>
      </c>
      <c r="I4" s="37" t="s">
        <v>150</v>
      </c>
      <c r="J4" s="37" t="s">
        <v>151</v>
      </c>
      <c r="K4" s="23" t="n">
        <f aca="false">IFERROR(IF(A4="","",YEAR(A4)),"")</f>
        <v>2026</v>
      </c>
    </row>
    <row r="5" customFormat="false" ht="15" hidden="false" customHeight="false" outlineLevel="0" collapsed="false">
      <c r="A5" s="12"/>
      <c r="B5" s="13"/>
      <c r="C5" s="13"/>
      <c r="D5" s="14"/>
      <c r="E5" s="14"/>
      <c r="F5" s="22" t="str">
        <f aca="false">IF(D5="","",D5+E5)</f>
        <v/>
      </c>
      <c r="G5" s="13"/>
      <c r="H5" s="13"/>
      <c r="I5" s="13"/>
      <c r="J5" s="13"/>
      <c r="K5" s="23" t="str">
        <f aca="false">IFERROR(IF(A5="","",YEAR(A5)),"")</f>
        <v/>
      </c>
    </row>
    <row r="6" customFormat="false" ht="15" hidden="false" customHeight="false" outlineLevel="0" collapsed="false">
      <c r="A6" s="12"/>
      <c r="B6" s="13"/>
      <c r="C6" s="13"/>
      <c r="D6" s="14"/>
      <c r="E6" s="14"/>
      <c r="F6" s="22" t="str">
        <f aca="false">IF(D6="","",D6+E6)</f>
        <v/>
      </c>
      <c r="G6" s="13"/>
      <c r="H6" s="13"/>
      <c r="I6" s="13"/>
      <c r="J6" s="13"/>
      <c r="K6" s="23" t="str">
        <f aca="false">IFERROR(IF(A6="","",YEAR(A6)),"")</f>
        <v/>
      </c>
    </row>
    <row r="7" customFormat="false" ht="15" hidden="false" customHeight="false" outlineLevel="0" collapsed="false">
      <c r="A7" s="12"/>
      <c r="B7" s="13"/>
      <c r="C7" s="13"/>
      <c r="D7" s="14"/>
      <c r="E7" s="14"/>
      <c r="F7" s="22" t="str">
        <f aca="false">IF(D7="","",D7+E7)</f>
        <v/>
      </c>
      <c r="G7" s="13"/>
      <c r="H7" s="13"/>
      <c r="I7" s="13"/>
      <c r="J7" s="13"/>
      <c r="K7" s="23" t="str">
        <f aca="false">IFERROR(IF(A7="","",YEAR(A7)),"")</f>
        <v/>
      </c>
    </row>
    <row r="8" customFormat="false" ht="15" hidden="false" customHeight="false" outlineLevel="0" collapsed="false">
      <c r="A8" s="12"/>
      <c r="B8" s="13"/>
      <c r="C8" s="13"/>
      <c r="D8" s="14"/>
      <c r="E8" s="14"/>
      <c r="F8" s="22" t="str">
        <f aca="false">IF(D8="","",D8+E8)</f>
        <v/>
      </c>
      <c r="G8" s="13"/>
      <c r="H8" s="13"/>
      <c r="I8" s="13"/>
      <c r="J8" s="13"/>
      <c r="K8" s="23" t="str">
        <f aca="false">IFERROR(IF(A8="","",YEAR(A8)),"")</f>
        <v/>
      </c>
    </row>
    <row r="9" customFormat="false" ht="15" hidden="false" customHeight="false" outlineLevel="0" collapsed="false">
      <c r="A9" s="12"/>
      <c r="B9" s="13"/>
      <c r="C9" s="13"/>
      <c r="D9" s="14"/>
      <c r="E9" s="14"/>
      <c r="F9" s="22" t="str">
        <f aca="false">IF(D9="","",D9+E9)</f>
        <v/>
      </c>
      <c r="G9" s="13"/>
      <c r="H9" s="13"/>
      <c r="I9" s="13"/>
      <c r="J9" s="13"/>
      <c r="K9" s="23" t="str">
        <f aca="false">IFERROR(IF(A9="","",YEAR(A9)),"")</f>
        <v/>
      </c>
    </row>
    <row r="10" customFormat="false" ht="15" hidden="false" customHeight="false" outlineLevel="0" collapsed="false">
      <c r="A10" s="12"/>
      <c r="B10" s="13"/>
      <c r="C10" s="13"/>
      <c r="D10" s="14"/>
      <c r="E10" s="14"/>
      <c r="F10" s="22" t="str">
        <f aca="false">IF(D10="","",D10+E10)</f>
        <v/>
      </c>
      <c r="G10" s="13"/>
      <c r="H10" s="13"/>
      <c r="I10" s="13"/>
      <c r="J10" s="13"/>
      <c r="K10" s="23" t="str">
        <f aca="false">IFERROR(IF(A10="","",YEAR(A10)),"")</f>
        <v/>
      </c>
    </row>
    <row r="11" customFormat="false" ht="15" hidden="false" customHeight="false" outlineLevel="0" collapsed="false">
      <c r="A11" s="12"/>
      <c r="B11" s="13"/>
      <c r="C11" s="13"/>
      <c r="D11" s="14"/>
      <c r="E11" s="14"/>
      <c r="F11" s="22" t="str">
        <f aca="false">IF(D11="","",D11+E11)</f>
        <v/>
      </c>
      <c r="G11" s="13"/>
      <c r="H11" s="13"/>
      <c r="I11" s="13"/>
      <c r="J11" s="13"/>
      <c r="K11" s="23" t="str">
        <f aca="false">IFERROR(IF(A11="","",YEAR(A11)),"")</f>
        <v/>
      </c>
    </row>
    <row r="12" customFormat="false" ht="15" hidden="false" customHeight="false" outlineLevel="0" collapsed="false">
      <c r="A12" s="12"/>
      <c r="B12" s="13"/>
      <c r="C12" s="13"/>
      <c r="D12" s="14"/>
      <c r="E12" s="14"/>
      <c r="F12" s="22" t="str">
        <f aca="false">IF(D12="","",D12+E12)</f>
        <v/>
      </c>
      <c r="G12" s="13"/>
      <c r="H12" s="13"/>
      <c r="I12" s="13"/>
      <c r="J12" s="13"/>
      <c r="K12" s="23" t="str">
        <f aca="false">IFERROR(IF(A12="","",YEAR(A12)),"")</f>
        <v/>
      </c>
    </row>
    <row r="13" customFormat="false" ht="15" hidden="false" customHeight="false" outlineLevel="0" collapsed="false">
      <c r="A13" s="12"/>
      <c r="B13" s="13"/>
      <c r="C13" s="13"/>
      <c r="D13" s="14"/>
      <c r="E13" s="14"/>
      <c r="F13" s="22" t="str">
        <f aca="false">IF(D13="","",D13+E13)</f>
        <v/>
      </c>
      <c r="G13" s="13"/>
      <c r="H13" s="13"/>
      <c r="I13" s="13"/>
      <c r="J13" s="13"/>
      <c r="K13" s="23" t="str">
        <f aca="false">IFERROR(IF(A13="","",YEAR(A13)),"")</f>
        <v/>
      </c>
    </row>
    <row r="14" customFormat="false" ht="15" hidden="false" customHeight="false" outlineLevel="0" collapsed="false">
      <c r="A14" s="12"/>
      <c r="B14" s="13"/>
      <c r="C14" s="13"/>
      <c r="D14" s="14"/>
      <c r="E14" s="14"/>
      <c r="F14" s="22" t="str">
        <f aca="false">IF(D14="","",D14+E14)</f>
        <v/>
      </c>
      <c r="G14" s="13"/>
      <c r="H14" s="13"/>
      <c r="I14" s="13"/>
      <c r="J14" s="13"/>
      <c r="K14" s="23" t="str">
        <f aca="false">IFERROR(IF(A14="","",YEAR(A14)),"")</f>
        <v/>
      </c>
    </row>
    <row r="15" customFormat="false" ht="15" hidden="false" customHeight="false" outlineLevel="0" collapsed="false">
      <c r="A15" s="12"/>
      <c r="B15" s="13"/>
      <c r="C15" s="13"/>
      <c r="D15" s="14"/>
      <c r="E15" s="14"/>
      <c r="F15" s="22" t="str">
        <f aca="false">IF(D15="","",D15+E15)</f>
        <v/>
      </c>
      <c r="G15" s="13"/>
      <c r="H15" s="13"/>
      <c r="I15" s="13"/>
      <c r="J15" s="13"/>
      <c r="K15" s="23" t="str">
        <f aca="false">IFERROR(IF(A15="","",YEAR(A15)),"")</f>
        <v/>
      </c>
    </row>
    <row r="16" customFormat="false" ht="15" hidden="false" customHeight="false" outlineLevel="0" collapsed="false">
      <c r="A16" s="12"/>
      <c r="B16" s="13"/>
      <c r="C16" s="13"/>
      <c r="D16" s="14"/>
      <c r="E16" s="14"/>
      <c r="F16" s="22" t="str">
        <f aca="false">IF(D16="","",D16+E16)</f>
        <v/>
      </c>
      <c r="G16" s="13"/>
      <c r="H16" s="13"/>
      <c r="I16" s="13"/>
      <c r="J16" s="13"/>
      <c r="K16" s="23" t="str">
        <f aca="false">IFERROR(IF(A16="","",YEAR(A16)),"")</f>
        <v/>
      </c>
    </row>
    <row r="17" customFormat="false" ht="15" hidden="false" customHeight="false" outlineLevel="0" collapsed="false">
      <c r="A17" s="12"/>
      <c r="B17" s="13"/>
      <c r="C17" s="13"/>
      <c r="D17" s="14"/>
      <c r="E17" s="14"/>
      <c r="F17" s="22" t="str">
        <f aca="false">IF(D17="","",D17+E17)</f>
        <v/>
      </c>
      <c r="G17" s="13"/>
      <c r="H17" s="13"/>
      <c r="I17" s="13"/>
      <c r="J17" s="13"/>
      <c r="K17" s="23" t="str">
        <f aca="false">IFERROR(IF(A17="","",YEAR(A17)),"")</f>
        <v/>
      </c>
    </row>
    <row r="18" customFormat="false" ht="15" hidden="false" customHeight="false" outlineLevel="0" collapsed="false">
      <c r="A18" s="12"/>
      <c r="B18" s="13"/>
      <c r="C18" s="13"/>
      <c r="D18" s="14"/>
      <c r="E18" s="14"/>
      <c r="F18" s="22" t="str">
        <f aca="false">IF(D18="","",D18+E18)</f>
        <v/>
      </c>
      <c r="G18" s="13"/>
      <c r="H18" s="13"/>
      <c r="I18" s="13"/>
      <c r="J18" s="13"/>
      <c r="K18" s="23" t="str">
        <f aca="false">IFERROR(IF(A18="","",YEAR(A18)),"")</f>
        <v/>
      </c>
    </row>
    <row r="19" customFormat="false" ht="15" hidden="false" customHeight="false" outlineLevel="0" collapsed="false">
      <c r="A19" s="12"/>
      <c r="B19" s="13"/>
      <c r="C19" s="13"/>
      <c r="D19" s="14"/>
      <c r="E19" s="14"/>
      <c r="F19" s="22" t="str">
        <f aca="false">IF(D19="","",D19+E19)</f>
        <v/>
      </c>
      <c r="G19" s="13"/>
      <c r="H19" s="13"/>
      <c r="I19" s="13"/>
      <c r="J19" s="13"/>
      <c r="K19" s="23" t="str">
        <f aca="false">IFERROR(IF(A19="","",YEAR(A19)),"")</f>
        <v/>
      </c>
    </row>
    <row r="20" customFormat="false" ht="15" hidden="false" customHeight="false" outlineLevel="0" collapsed="false">
      <c r="A20" s="12"/>
      <c r="B20" s="13"/>
      <c r="C20" s="13"/>
      <c r="D20" s="14"/>
      <c r="E20" s="14"/>
      <c r="F20" s="22" t="str">
        <f aca="false">IF(D20="","",D20+E20)</f>
        <v/>
      </c>
      <c r="G20" s="13"/>
      <c r="H20" s="13"/>
      <c r="I20" s="13"/>
      <c r="J20" s="13"/>
      <c r="K20" s="23" t="str">
        <f aca="false">IFERROR(IF(A20="","",YEAR(A20)),"")</f>
        <v/>
      </c>
    </row>
    <row r="21" customFormat="false" ht="15" hidden="false" customHeight="false" outlineLevel="0" collapsed="false">
      <c r="A21" s="12"/>
      <c r="B21" s="13"/>
      <c r="C21" s="13"/>
      <c r="D21" s="14"/>
      <c r="E21" s="14"/>
      <c r="F21" s="22" t="str">
        <f aca="false">IF(D21="","",D21+E21)</f>
        <v/>
      </c>
      <c r="G21" s="13"/>
      <c r="H21" s="13"/>
      <c r="I21" s="13"/>
      <c r="J21" s="13"/>
      <c r="K21" s="23" t="str">
        <f aca="false">IFERROR(IF(A21="","",YEAR(A21)),"")</f>
        <v/>
      </c>
    </row>
    <row r="22" customFormat="false" ht="15" hidden="false" customHeight="false" outlineLevel="0" collapsed="false">
      <c r="A22" s="12"/>
      <c r="B22" s="13"/>
      <c r="C22" s="13"/>
      <c r="D22" s="14"/>
      <c r="E22" s="14"/>
      <c r="F22" s="22" t="str">
        <f aca="false">IF(D22="","",D22+E22)</f>
        <v/>
      </c>
      <c r="G22" s="13"/>
      <c r="H22" s="13"/>
      <c r="I22" s="13"/>
      <c r="J22" s="13"/>
      <c r="K22" s="23" t="str">
        <f aca="false">IFERROR(IF(A22="","",YEAR(A22)),"")</f>
        <v/>
      </c>
    </row>
    <row r="23" customFormat="false" ht="15" hidden="false" customHeight="false" outlineLevel="0" collapsed="false">
      <c r="A23" s="12"/>
      <c r="B23" s="13"/>
      <c r="C23" s="13"/>
      <c r="D23" s="14"/>
      <c r="E23" s="14"/>
      <c r="F23" s="22" t="str">
        <f aca="false">IF(D23="","",D23+E23)</f>
        <v/>
      </c>
      <c r="G23" s="13"/>
      <c r="H23" s="13"/>
      <c r="I23" s="13"/>
      <c r="J23" s="13"/>
      <c r="K23" s="23" t="str">
        <f aca="false">IFERROR(IF(A23="","",YEAR(A23)),"")</f>
        <v/>
      </c>
    </row>
    <row r="24" customFormat="false" ht="15" hidden="false" customHeight="false" outlineLevel="0" collapsed="false">
      <c r="A24" s="12"/>
      <c r="B24" s="13"/>
      <c r="C24" s="13"/>
      <c r="D24" s="14"/>
      <c r="E24" s="14"/>
      <c r="F24" s="22" t="str">
        <f aca="false">IF(D24="","",D24+E24)</f>
        <v/>
      </c>
      <c r="G24" s="13"/>
      <c r="H24" s="13"/>
      <c r="I24" s="13"/>
      <c r="J24" s="13"/>
      <c r="K24" s="23" t="str">
        <f aca="false">IFERROR(IF(A24="","",YEAR(A24)),"")</f>
        <v/>
      </c>
    </row>
    <row r="25" customFormat="false" ht="15" hidden="false" customHeight="false" outlineLevel="0" collapsed="false">
      <c r="A25" s="12"/>
      <c r="B25" s="13"/>
      <c r="C25" s="13"/>
      <c r="D25" s="14"/>
      <c r="E25" s="14"/>
      <c r="F25" s="22" t="str">
        <f aca="false">IF(D25="","",D25+E25)</f>
        <v/>
      </c>
      <c r="G25" s="13"/>
      <c r="H25" s="13"/>
      <c r="I25" s="13"/>
      <c r="J25" s="13"/>
      <c r="K25" s="23" t="str">
        <f aca="false">IFERROR(IF(A25="","",YEAR(A25)),"")</f>
        <v/>
      </c>
    </row>
    <row r="26" customFormat="false" ht="15" hidden="false" customHeight="false" outlineLevel="0" collapsed="false">
      <c r="A26" s="12"/>
      <c r="B26" s="13"/>
      <c r="C26" s="13"/>
      <c r="D26" s="14"/>
      <c r="E26" s="14"/>
      <c r="F26" s="22" t="str">
        <f aca="false">IF(D26="","",D26+E26)</f>
        <v/>
      </c>
      <c r="G26" s="13"/>
      <c r="H26" s="13"/>
      <c r="I26" s="13"/>
      <c r="J26" s="13"/>
      <c r="K26" s="23" t="str">
        <f aca="false">IFERROR(IF(A26="","",YEAR(A26)),"")</f>
        <v/>
      </c>
    </row>
    <row r="27" customFormat="false" ht="15" hidden="false" customHeight="false" outlineLevel="0" collapsed="false">
      <c r="A27" s="12"/>
      <c r="B27" s="13"/>
      <c r="C27" s="13"/>
      <c r="D27" s="14"/>
      <c r="E27" s="14"/>
      <c r="F27" s="22" t="str">
        <f aca="false">IF(D27="","",D27+E27)</f>
        <v/>
      </c>
      <c r="G27" s="13"/>
      <c r="H27" s="13"/>
      <c r="I27" s="13"/>
      <c r="J27" s="13"/>
      <c r="K27" s="23" t="str">
        <f aca="false">IFERROR(IF(A27="","",YEAR(A27)),"")</f>
        <v/>
      </c>
    </row>
    <row r="28" customFormat="false" ht="15" hidden="false" customHeight="false" outlineLevel="0" collapsed="false">
      <c r="A28" s="12"/>
      <c r="B28" s="13"/>
      <c r="C28" s="13"/>
      <c r="D28" s="14"/>
      <c r="E28" s="14"/>
      <c r="F28" s="22" t="str">
        <f aca="false">IF(D28="","",D28+E28)</f>
        <v/>
      </c>
      <c r="G28" s="13"/>
      <c r="H28" s="13"/>
      <c r="I28" s="13"/>
      <c r="J28" s="13"/>
      <c r="K28" s="23" t="str">
        <f aca="false">IFERROR(IF(A28="","",YEAR(A28)),"")</f>
        <v/>
      </c>
    </row>
    <row r="29" customFormat="false" ht="15" hidden="false" customHeight="false" outlineLevel="0" collapsed="false">
      <c r="A29" s="12"/>
      <c r="B29" s="13"/>
      <c r="C29" s="13"/>
      <c r="D29" s="14"/>
      <c r="E29" s="14"/>
      <c r="F29" s="22" t="str">
        <f aca="false">IF(D29="","",D29+E29)</f>
        <v/>
      </c>
      <c r="G29" s="13"/>
      <c r="H29" s="13"/>
      <c r="I29" s="13"/>
      <c r="J29" s="13"/>
      <c r="K29" s="23" t="str">
        <f aca="false">IFERROR(IF(A29="","",YEAR(A29)),"")</f>
        <v/>
      </c>
    </row>
    <row r="30" customFormat="false" ht="15" hidden="false" customHeight="false" outlineLevel="0" collapsed="false">
      <c r="A30" s="12"/>
      <c r="B30" s="13"/>
      <c r="C30" s="13"/>
      <c r="D30" s="14"/>
      <c r="E30" s="14"/>
      <c r="F30" s="22" t="str">
        <f aca="false">IF(D30="","",D30+E30)</f>
        <v/>
      </c>
      <c r="G30" s="13"/>
      <c r="H30" s="13"/>
      <c r="I30" s="13"/>
      <c r="J30" s="13"/>
      <c r="K30" s="23" t="str">
        <f aca="false">IFERROR(IF(A30="","",YEAR(A30)),"")</f>
        <v/>
      </c>
    </row>
    <row r="31" customFormat="false" ht="15" hidden="false" customHeight="false" outlineLevel="0" collapsed="false">
      <c r="A31" s="12"/>
      <c r="B31" s="13"/>
      <c r="C31" s="13"/>
      <c r="D31" s="14"/>
      <c r="E31" s="14"/>
      <c r="F31" s="22" t="str">
        <f aca="false">IF(D31="","",D31+E31)</f>
        <v/>
      </c>
      <c r="G31" s="13"/>
      <c r="H31" s="13"/>
      <c r="I31" s="13"/>
      <c r="J31" s="13"/>
      <c r="K31" s="23" t="str">
        <f aca="false">IFERROR(IF(A31="","",YEAR(A31)),"")</f>
        <v/>
      </c>
    </row>
    <row r="32" customFormat="false" ht="15" hidden="false" customHeight="false" outlineLevel="0" collapsed="false">
      <c r="A32" s="12"/>
      <c r="B32" s="13"/>
      <c r="C32" s="13"/>
      <c r="D32" s="14"/>
      <c r="E32" s="14"/>
      <c r="F32" s="22" t="str">
        <f aca="false">IF(D32="","",D32+E32)</f>
        <v/>
      </c>
      <c r="G32" s="13"/>
      <c r="H32" s="13"/>
      <c r="I32" s="13"/>
      <c r="J32" s="13"/>
      <c r="K32" s="23" t="str">
        <f aca="false">IFERROR(IF(A32="","",YEAR(A32)),"")</f>
        <v/>
      </c>
    </row>
    <row r="33" customFormat="false" ht="15" hidden="false" customHeight="false" outlineLevel="0" collapsed="false">
      <c r="A33" s="12"/>
      <c r="B33" s="13"/>
      <c r="C33" s="13"/>
      <c r="D33" s="14"/>
      <c r="E33" s="14"/>
      <c r="F33" s="22" t="str">
        <f aca="false">IF(D33="","",D33+E33)</f>
        <v/>
      </c>
      <c r="G33" s="13"/>
      <c r="H33" s="13"/>
      <c r="I33" s="13"/>
      <c r="J33" s="13"/>
      <c r="K33" s="23" t="str">
        <f aca="false">IFERROR(IF(A33="","",YEAR(A33)),"")</f>
        <v/>
      </c>
    </row>
    <row r="34" customFormat="false" ht="15" hidden="false" customHeight="false" outlineLevel="0" collapsed="false">
      <c r="A34" s="12"/>
      <c r="B34" s="13"/>
      <c r="C34" s="13"/>
      <c r="D34" s="14"/>
      <c r="E34" s="14"/>
      <c r="F34" s="22" t="str">
        <f aca="false">IF(D34="","",D34+E34)</f>
        <v/>
      </c>
      <c r="G34" s="13"/>
      <c r="H34" s="13"/>
      <c r="I34" s="13"/>
      <c r="J34" s="13"/>
      <c r="K34" s="23" t="str">
        <f aca="false">IFERROR(IF(A34="","",YEAR(A34)),"")</f>
        <v/>
      </c>
    </row>
    <row r="35" customFormat="false" ht="15" hidden="false" customHeight="false" outlineLevel="0" collapsed="false">
      <c r="A35" s="12"/>
      <c r="B35" s="13"/>
      <c r="C35" s="13"/>
      <c r="D35" s="14"/>
      <c r="E35" s="14"/>
      <c r="F35" s="22" t="str">
        <f aca="false">IF(D35="","",D35+E35)</f>
        <v/>
      </c>
      <c r="G35" s="13"/>
      <c r="H35" s="13"/>
      <c r="I35" s="13"/>
      <c r="J35" s="13"/>
      <c r="K35" s="23" t="str">
        <f aca="false">IFERROR(IF(A35="","",YEAR(A35)),"")</f>
        <v/>
      </c>
    </row>
    <row r="36" customFormat="false" ht="15" hidden="false" customHeight="false" outlineLevel="0" collapsed="false">
      <c r="A36" s="12"/>
      <c r="B36" s="13"/>
      <c r="C36" s="13"/>
      <c r="D36" s="14"/>
      <c r="E36" s="14"/>
      <c r="F36" s="22" t="str">
        <f aca="false">IF(D36="","",D36+E36)</f>
        <v/>
      </c>
      <c r="G36" s="13"/>
      <c r="H36" s="13"/>
      <c r="I36" s="13"/>
      <c r="J36" s="13"/>
      <c r="K36" s="23" t="str">
        <f aca="false">IFERROR(IF(A36="","",YEAR(A36)),"")</f>
        <v/>
      </c>
    </row>
    <row r="37" customFormat="false" ht="15" hidden="false" customHeight="false" outlineLevel="0" collapsed="false">
      <c r="A37" s="12"/>
      <c r="B37" s="13"/>
      <c r="C37" s="13"/>
      <c r="D37" s="14"/>
      <c r="E37" s="14"/>
      <c r="F37" s="22" t="str">
        <f aca="false">IF(D37="","",D37+E37)</f>
        <v/>
      </c>
      <c r="G37" s="13"/>
      <c r="H37" s="13"/>
      <c r="I37" s="13"/>
      <c r="J37" s="13"/>
      <c r="K37" s="23" t="str">
        <f aca="false">IFERROR(IF(A37="","",YEAR(A37)),"")</f>
        <v/>
      </c>
    </row>
    <row r="38" customFormat="false" ht="15" hidden="false" customHeight="false" outlineLevel="0" collapsed="false">
      <c r="A38" s="12"/>
      <c r="B38" s="13"/>
      <c r="C38" s="13"/>
      <c r="D38" s="14"/>
      <c r="E38" s="14"/>
      <c r="F38" s="22" t="str">
        <f aca="false">IF(D38="","",D38+E38)</f>
        <v/>
      </c>
      <c r="G38" s="13"/>
      <c r="H38" s="13"/>
      <c r="I38" s="13"/>
      <c r="J38" s="13"/>
      <c r="K38" s="23" t="str">
        <f aca="false">IFERROR(IF(A38="","",YEAR(A38)),"")</f>
        <v/>
      </c>
    </row>
    <row r="39" customFormat="false" ht="15" hidden="false" customHeight="false" outlineLevel="0" collapsed="false">
      <c r="A39" s="12"/>
      <c r="B39" s="13"/>
      <c r="C39" s="13"/>
      <c r="D39" s="14"/>
      <c r="E39" s="14"/>
      <c r="F39" s="22" t="str">
        <f aca="false">IF(D39="","",D39+E39)</f>
        <v/>
      </c>
      <c r="G39" s="13"/>
      <c r="H39" s="13"/>
      <c r="I39" s="13"/>
      <c r="J39" s="13"/>
      <c r="K39" s="23" t="str">
        <f aca="false">IFERROR(IF(A39="","",YEAR(A39)),"")</f>
        <v/>
      </c>
    </row>
    <row r="40" customFormat="false" ht="15" hidden="false" customHeight="false" outlineLevel="0" collapsed="false">
      <c r="A40" s="12"/>
      <c r="B40" s="13"/>
      <c r="C40" s="13"/>
      <c r="D40" s="14"/>
      <c r="E40" s="14"/>
      <c r="F40" s="22" t="str">
        <f aca="false">IF(D40="","",D40+E40)</f>
        <v/>
      </c>
      <c r="G40" s="13"/>
      <c r="H40" s="13"/>
      <c r="I40" s="13"/>
      <c r="J40" s="13"/>
      <c r="K40" s="23" t="str">
        <f aca="false">IFERROR(IF(A40="","",YEAR(A40)),"")</f>
        <v/>
      </c>
    </row>
    <row r="41" customFormat="false" ht="15" hidden="false" customHeight="false" outlineLevel="0" collapsed="false">
      <c r="A41" s="12"/>
      <c r="B41" s="13"/>
      <c r="C41" s="13"/>
      <c r="D41" s="14"/>
      <c r="E41" s="14"/>
      <c r="F41" s="22" t="str">
        <f aca="false">IF(D41="","",D41+E41)</f>
        <v/>
      </c>
      <c r="G41" s="13"/>
      <c r="H41" s="13"/>
      <c r="I41" s="13"/>
      <c r="J41" s="13"/>
      <c r="K41" s="23" t="str">
        <f aca="false">IFERROR(IF(A41="","",YEAR(A41)),"")</f>
        <v/>
      </c>
    </row>
    <row r="42" customFormat="false" ht="15" hidden="false" customHeight="false" outlineLevel="0" collapsed="false">
      <c r="A42" s="12"/>
      <c r="B42" s="13"/>
      <c r="C42" s="13"/>
      <c r="D42" s="14"/>
      <c r="E42" s="14"/>
      <c r="F42" s="22" t="str">
        <f aca="false">IF(D42="","",D42+E42)</f>
        <v/>
      </c>
      <c r="G42" s="13"/>
      <c r="H42" s="13"/>
      <c r="I42" s="13"/>
      <c r="J42" s="13"/>
      <c r="K42" s="23" t="str">
        <f aca="false">IFERROR(IF(A42="","",YEAR(A42)),"")</f>
        <v/>
      </c>
    </row>
    <row r="43" customFormat="false" ht="15" hidden="false" customHeight="false" outlineLevel="0" collapsed="false">
      <c r="A43" s="12"/>
      <c r="B43" s="13"/>
      <c r="C43" s="13"/>
      <c r="D43" s="14"/>
      <c r="E43" s="14"/>
      <c r="F43" s="22" t="str">
        <f aca="false">IF(D43="","",D43+E43)</f>
        <v/>
      </c>
      <c r="G43" s="13"/>
      <c r="H43" s="13"/>
      <c r="I43" s="13"/>
      <c r="J43" s="13"/>
      <c r="K43" s="23" t="str">
        <f aca="false">IFERROR(IF(A43="","",YEAR(A43)),"")</f>
        <v/>
      </c>
    </row>
    <row r="44" customFormat="false" ht="15" hidden="false" customHeight="false" outlineLevel="0" collapsed="false">
      <c r="A44" s="12"/>
      <c r="B44" s="13"/>
      <c r="C44" s="13"/>
      <c r="D44" s="14"/>
      <c r="E44" s="14"/>
      <c r="F44" s="22" t="str">
        <f aca="false">IF(D44="","",D44+E44)</f>
        <v/>
      </c>
      <c r="G44" s="13"/>
      <c r="H44" s="13"/>
      <c r="I44" s="13"/>
      <c r="J44" s="13"/>
      <c r="K44" s="23" t="str">
        <f aca="false">IFERROR(IF(A44="","",YEAR(A44)),"")</f>
        <v/>
      </c>
    </row>
    <row r="45" customFormat="false" ht="15" hidden="false" customHeight="false" outlineLevel="0" collapsed="false">
      <c r="A45" s="12"/>
      <c r="B45" s="13"/>
      <c r="C45" s="13"/>
      <c r="D45" s="14"/>
      <c r="E45" s="14"/>
      <c r="F45" s="22" t="str">
        <f aca="false">IF(D45="","",D45+E45)</f>
        <v/>
      </c>
      <c r="G45" s="13"/>
      <c r="H45" s="13"/>
      <c r="I45" s="13"/>
      <c r="J45" s="13"/>
      <c r="K45" s="23" t="str">
        <f aca="false">IFERROR(IF(A45="","",YEAR(A45)),"")</f>
        <v/>
      </c>
    </row>
    <row r="46" customFormat="false" ht="15" hidden="false" customHeight="false" outlineLevel="0" collapsed="false">
      <c r="A46" s="12"/>
      <c r="B46" s="13"/>
      <c r="C46" s="13"/>
      <c r="D46" s="14"/>
      <c r="E46" s="14"/>
      <c r="F46" s="22" t="str">
        <f aca="false">IF(D46="","",D46+E46)</f>
        <v/>
      </c>
      <c r="G46" s="13"/>
      <c r="H46" s="13"/>
      <c r="I46" s="13"/>
      <c r="J46" s="13"/>
      <c r="K46" s="23" t="str">
        <f aca="false">IFERROR(IF(A46="","",YEAR(A46)),"")</f>
        <v/>
      </c>
    </row>
    <row r="47" customFormat="false" ht="15" hidden="false" customHeight="false" outlineLevel="0" collapsed="false">
      <c r="A47" s="12"/>
      <c r="B47" s="13"/>
      <c r="C47" s="13"/>
      <c r="D47" s="14"/>
      <c r="E47" s="14"/>
      <c r="F47" s="22" t="str">
        <f aca="false">IF(D47="","",D47+E47)</f>
        <v/>
      </c>
      <c r="G47" s="13"/>
      <c r="H47" s="13"/>
      <c r="I47" s="13"/>
      <c r="J47" s="13"/>
      <c r="K47" s="23" t="str">
        <f aca="false">IFERROR(IF(A47="","",YEAR(A47)),"")</f>
        <v/>
      </c>
    </row>
    <row r="48" customFormat="false" ht="15" hidden="false" customHeight="false" outlineLevel="0" collapsed="false">
      <c r="A48" s="12"/>
      <c r="B48" s="13"/>
      <c r="C48" s="13"/>
      <c r="D48" s="14"/>
      <c r="E48" s="14"/>
      <c r="F48" s="22" t="str">
        <f aca="false">IF(D48="","",D48+E48)</f>
        <v/>
      </c>
      <c r="G48" s="13"/>
      <c r="H48" s="13"/>
      <c r="I48" s="13"/>
      <c r="J48" s="13"/>
      <c r="K48" s="23" t="str">
        <f aca="false">IFERROR(IF(A48="","",YEAR(A48)),"")</f>
        <v/>
      </c>
    </row>
    <row r="49" customFormat="false" ht="15" hidden="false" customHeight="false" outlineLevel="0" collapsed="false">
      <c r="A49" s="12"/>
      <c r="B49" s="13"/>
      <c r="C49" s="13"/>
      <c r="D49" s="14"/>
      <c r="E49" s="14"/>
      <c r="F49" s="22" t="str">
        <f aca="false">IF(D49="","",D49+E49)</f>
        <v/>
      </c>
      <c r="G49" s="13"/>
      <c r="H49" s="13"/>
      <c r="I49" s="13"/>
      <c r="J49" s="13"/>
      <c r="K49" s="23" t="str">
        <f aca="false">IFERROR(IF(A49="","",YEAR(A49)),"")</f>
        <v/>
      </c>
    </row>
    <row r="50" customFormat="false" ht="15" hidden="false" customHeight="false" outlineLevel="0" collapsed="false">
      <c r="A50" s="12"/>
      <c r="B50" s="13"/>
      <c r="C50" s="13"/>
      <c r="D50" s="14"/>
      <c r="E50" s="14"/>
      <c r="F50" s="22" t="str">
        <f aca="false">IF(D50="","",D50+E50)</f>
        <v/>
      </c>
      <c r="G50" s="13"/>
      <c r="H50" s="13"/>
      <c r="I50" s="13"/>
      <c r="J50" s="13"/>
      <c r="K50" s="23" t="str">
        <f aca="false">IFERROR(IF(A50="","",YEAR(A50)),"")</f>
        <v/>
      </c>
    </row>
    <row r="51" customFormat="false" ht="15" hidden="false" customHeight="false" outlineLevel="0" collapsed="false">
      <c r="A51" s="12"/>
      <c r="B51" s="13"/>
      <c r="C51" s="13"/>
      <c r="D51" s="14"/>
      <c r="E51" s="14"/>
      <c r="F51" s="22" t="str">
        <f aca="false">IF(D51="","",D51+E51)</f>
        <v/>
      </c>
      <c r="G51" s="13"/>
      <c r="H51" s="13"/>
      <c r="I51" s="13"/>
      <c r="J51" s="13"/>
      <c r="K51" s="23" t="str">
        <f aca="false">IFERROR(IF(A51="","",YEAR(A51)),"")</f>
        <v/>
      </c>
    </row>
    <row r="52" customFormat="false" ht="15" hidden="false" customHeight="false" outlineLevel="0" collapsed="false">
      <c r="A52" s="12"/>
      <c r="B52" s="13"/>
      <c r="C52" s="13"/>
      <c r="D52" s="14"/>
      <c r="E52" s="14"/>
      <c r="F52" s="22" t="str">
        <f aca="false">IF(D52="","",D52+E52)</f>
        <v/>
      </c>
      <c r="G52" s="13"/>
      <c r="H52" s="13"/>
      <c r="I52" s="13"/>
      <c r="J52" s="13"/>
      <c r="K52" s="23" t="str">
        <f aca="false">IFERROR(IF(A52="","",YEAR(A52)),"")</f>
        <v/>
      </c>
    </row>
    <row r="53" customFormat="false" ht="15" hidden="false" customHeight="false" outlineLevel="0" collapsed="false">
      <c r="A53" s="12"/>
      <c r="B53" s="13"/>
      <c r="C53" s="13"/>
      <c r="D53" s="14"/>
      <c r="E53" s="14"/>
      <c r="F53" s="22" t="str">
        <f aca="false">IF(D53="","",D53+E53)</f>
        <v/>
      </c>
      <c r="G53" s="13"/>
      <c r="H53" s="13"/>
      <c r="I53" s="13"/>
      <c r="J53" s="13"/>
      <c r="K53" s="23" t="str">
        <f aca="false">IFERROR(IF(A53="","",YEAR(A53)),"")</f>
        <v/>
      </c>
    </row>
    <row r="54" customFormat="false" ht="15" hidden="false" customHeight="false" outlineLevel="0" collapsed="false">
      <c r="A54" s="12"/>
      <c r="B54" s="13"/>
      <c r="C54" s="13"/>
      <c r="D54" s="14"/>
      <c r="E54" s="14"/>
      <c r="F54" s="22" t="str">
        <f aca="false">IF(D54="","",D54+E54)</f>
        <v/>
      </c>
      <c r="G54" s="13"/>
      <c r="H54" s="13"/>
      <c r="I54" s="13"/>
      <c r="J54" s="13"/>
      <c r="K54" s="23" t="str">
        <f aca="false">IFERROR(IF(A54="","",YEAR(A54)),"")</f>
        <v/>
      </c>
    </row>
    <row r="55" customFormat="false" ht="15" hidden="false" customHeight="false" outlineLevel="0" collapsed="false">
      <c r="A55" s="12"/>
      <c r="B55" s="13"/>
      <c r="C55" s="13"/>
      <c r="D55" s="14"/>
      <c r="E55" s="14"/>
      <c r="F55" s="22" t="str">
        <f aca="false">IF(D55="","",D55+E55)</f>
        <v/>
      </c>
      <c r="G55" s="13"/>
      <c r="H55" s="13"/>
      <c r="I55" s="13"/>
      <c r="J55" s="13"/>
      <c r="K55" s="23" t="str">
        <f aca="false">IFERROR(IF(A55="","",YEAR(A55)),"")</f>
        <v/>
      </c>
    </row>
    <row r="56" customFormat="false" ht="15" hidden="false" customHeight="false" outlineLevel="0" collapsed="false">
      <c r="A56" s="12"/>
      <c r="B56" s="13"/>
      <c r="C56" s="13"/>
      <c r="D56" s="14"/>
      <c r="E56" s="14"/>
      <c r="F56" s="22" t="str">
        <f aca="false">IF(D56="","",D56+E56)</f>
        <v/>
      </c>
      <c r="G56" s="13"/>
      <c r="H56" s="13"/>
      <c r="I56" s="13"/>
      <c r="J56" s="13"/>
      <c r="K56" s="23" t="str">
        <f aca="false">IFERROR(IF(A56="","",YEAR(A56)),"")</f>
        <v/>
      </c>
    </row>
    <row r="57" customFormat="false" ht="15" hidden="false" customHeight="false" outlineLevel="0" collapsed="false">
      <c r="A57" s="12"/>
      <c r="B57" s="13"/>
      <c r="C57" s="13"/>
      <c r="D57" s="14"/>
      <c r="E57" s="14"/>
      <c r="F57" s="22" t="str">
        <f aca="false">IF(D57="","",D57+E57)</f>
        <v/>
      </c>
      <c r="G57" s="13"/>
      <c r="H57" s="13"/>
      <c r="I57" s="13"/>
      <c r="J57" s="13"/>
      <c r="K57" s="23" t="str">
        <f aca="false">IFERROR(IF(A57="","",YEAR(A57)),"")</f>
        <v/>
      </c>
    </row>
    <row r="58" customFormat="false" ht="15" hidden="false" customHeight="false" outlineLevel="0" collapsed="false">
      <c r="A58" s="12"/>
      <c r="B58" s="13"/>
      <c r="C58" s="13"/>
      <c r="D58" s="14"/>
      <c r="E58" s="14"/>
      <c r="F58" s="22" t="str">
        <f aca="false">IF(D58="","",D58+E58)</f>
        <v/>
      </c>
      <c r="G58" s="13"/>
      <c r="H58" s="13"/>
      <c r="I58" s="13"/>
      <c r="J58" s="13"/>
      <c r="K58" s="23" t="str">
        <f aca="false">IFERROR(IF(A58="","",YEAR(A58)),"")</f>
        <v/>
      </c>
    </row>
    <row r="59" customFormat="false" ht="15" hidden="false" customHeight="false" outlineLevel="0" collapsed="false">
      <c r="A59" s="12"/>
      <c r="B59" s="13"/>
      <c r="C59" s="13"/>
      <c r="D59" s="14"/>
      <c r="E59" s="14"/>
      <c r="F59" s="22" t="str">
        <f aca="false">IF(D59="","",D59+E59)</f>
        <v/>
      </c>
      <c r="G59" s="13"/>
      <c r="H59" s="13"/>
      <c r="I59" s="13"/>
      <c r="J59" s="13"/>
      <c r="K59" s="23" t="str">
        <f aca="false">IFERROR(IF(A59="","",YEAR(A59)),"")</f>
        <v/>
      </c>
    </row>
    <row r="60" customFormat="false" ht="15" hidden="false" customHeight="false" outlineLevel="0" collapsed="false">
      <c r="A60" s="12"/>
      <c r="B60" s="13"/>
      <c r="C60" s="13"/>
      <c r="D60" s="14"/>
      <c r="E60" s="14"/>
      <c r="F60" s="22" t="str">
        <f aca="false">IF(D60="","",D60+E60)</f>
        <v/>
      </c>
      <c r="G60" s="13"/>
      <c r="H60" s="13"/>
      <c r="I60" s="13"/>
      <c r="J60" s="13"/>
      <c r="K60" s="23" t="str">
        <f aca="false">IFERROR(IF(A60="","",YEAR(A60)),"")</f>
        <v/>
      </c>
    </row>
    <row r="61" customFormat="false" ht="15" hidden="false" customHeight="false" outlineLevel="0" collapsed="false">
      <c r="A61" s="12"/>
      <c r="B61" s="13"/>
      <c r="C61" s="13"/>
      <c r="D61" s="14"/>
      <c r="E61" s="14"/>
      <c r="F61" s="22" t="str">
        <f aca="false">IF(D61="","",D61+E61)</f>
        <v/>
      </c>
      <c r="G61" s="13"/>
      <c r="H61" s="13"/>
      <c r="I61" s="13"/>
      <c r="J61" s="13"/>
      <c r="K61" s="23" t="str">
        <f aca="false">IFERROR(IF(A61="","",YEAR(A61)),"")</f>
        <v/>
      </c>
    </row>
    <row r="62" customFormat="false" ht="15" hidden="false" customHeight="false" outlineLevel="0" collapsed="false">
      <c r="A62" s="12"/>
      <c r="B62" s="13"/>
      <c r="C62" s="13"/>
      <c r="D62" s="14"/>
      <c r="E62" s="14"/>
      <c r="F62" s="22" t="str">
        <f aca="false">IF(D62="","",D62+E62)</f>
        <v/>
      </c>
      <c r="G62" s="13"/>
      <c r="H62" s="13"/>
      <c r="I62" s="13"/>
      <c r="J62" s="13"/>
      <c r="K62" s="23" t="str">
        <f aca="false">IFERROR(IF(A62="","",YEAR(A62)),"")</f>
        <v/>
      </c>
    </row>
    <row r="63" customFormat="false" ht="15" hidden="false" customHeight="false" outlineLevel="0" collapsed="false">
      <c r="A63" s="12"/>
      <c r="B63" s="13"/>
      <c r="C63" s="13"/>
      <c r="D63" s="14"/>
      <c r="E63" s="14"/>
      <c r="F63" s="22" t="str">
        <f aca="false">IF(D63="","",D63+E63)</f>
        <v/>
      </c>
      <c r="G63" s="13"/>
      <c r="H63" s="13"/>
      <c r="I63" s="13"/>
      <c r="J63" s="13"/>
      <c r="K63" s="23" t="str">
        <f aca="false">IFERROR(IF(A63="","",YEAR(A63)),"")</f>
        <v/>
      </c>
    </row>
    <row r="64" customFormat="false" ht="15" hidden="false" customHeight="false" outlineLevel="0" collapsed="false">
      <c r="A64" s="12"/>
      <c r="B64" s="13"/>
      <c r="C64" s="13"/>
      <c r="D64" s="14"/>
      <c r="E64" s="14"/>
      <c r="F64" s="22" t="str">
        <f aca="false">IF(D64="","",D64+E64)</f>
        <v/>
      </c>
      <c r="G64" s="13"/>
      <c r="H64" s="13"/>
      <c r="I64" s="13"/>
      <c r="J64" s="13"/>
      <c r="K64" s="23" t="str">
        <f aca="false">IFERROR(IF(A64="","",YEAR(A64)),"")</f>
        <v/>
      </c>
    </row>
    <row r="65" customFormat="false" ht="15" hidden="false" customHeight="false" outlineLevel="0" collapsed="false">
      <c r="A65" s="12"/>
      <c r="B65" s="13"/>
      <c r="C65" s="13"/>
      <c r="D65" s="14"/>
      <c r="E65" s="14"/>
      <c r="F65" s="22" t="str">
        <f aca="false">IF(D65="","",D65+E65)</f>
        <v/>
      </c>
      <c r="G65" s="13"/>
      <c r="H65" s="13"/>
      <c r="I65" s="13"/>
      <c r="J65" s="13"/>
      <c r="K65" s="23" t="str">
        <f aca="false">IFERROR(IF(A65="","",YEAR(A65)),"")</f>
        <v/>
      </c>
    </row>
    <row r="66" customFormat="false" ht="15" hidden="false" customHeight="false" outlineLevel="0" collapsed="false">
      <c r="A66" s="12"/>
      <c r="B66" s="13"/>
      <c r="C66" s="13"/>
      <c r="D66" s="14"/>
      <c r="E66" s="14"/>
      <c r="F66" s="22" t="str">
        <f aca="false">IF(D66="","",D66+E66)</f>
        <v/>
      </c>
      <c r="G66" s="13"/>
      <c r="H66" s="13"/>
      <c r="I66" s="13"/>
      <c r="J66" s="13"/>
      <c r="K66" s="23" t="str">
        <f aca="false">IFERROR(IF(A66="","",YEAR(A66)),"")</f>
        <v/>
      </c>
    </row>
    <row r="67" customFormat="false" ht="15" hidden="false" customHeight="false" outlineLevel="0" collapsed="false">
      <c r="A67" s="12"/>
      <c r="B67" s="13"/>
      <c r="C67" s="13"/>
      <c r="D67" s="14"/>
      <c r="E67" s="14"/>
      <c r="F67" s="22" t="str">
        <f aca="false">IF(D67="","",D67+E67)</f>
        <v/>
      </c>
      <c r="G67" s="13"/>
      <c r="H67" s="13"/>
      <c r="I67" s="13"/>
      <c r="J67" s="13"/>
      <c r="K67" s="23" t="str">
        <f aca="false">IFERROR(IF(A67="","",YEAR(A67)),"")</f>
        <v/>
      </c>
    </row>
    <row r="68" customFormat="false" ht="15" hidden="false" customHeight="false" outlineLevel="0" collapsed="false">
      <c r="A68" s="12"/>
      <c r="B68" s="13"/>
      <c r="C68" s="13"/>
      <c r="D68" s="14"/>
      <c r="E68" s="14"/>
      <c r="F68" s="22" t="str">
        <f aca="false">IF(D68="","",D68+E68)</f>
        <v/>
      </c>
      <c r="G68" s="13"/>
      <c r="H68" s="13"/>
      <c r="I68" s="13"/>
      <c r="J68" s="13"/>
      <c r="K68" s="23" t="str">
        <f aca="false">IFERROR(IF(A68="","",YEAR(A68)),"")</f>
        <v/>
      </c>
    </row>
    <row r="69" customFormat="false" ht="15" hidden="false" customHeight="false" outlineLevel="0" collapsed="false">
      <c r="A69" s="12"/>
      <c r="B69" s="13"/>
      <c r="C69" s="13"/>
      <c r="D69" s="14"/>
      <c r="E69" s="14"/>
      <c r="F69" s="22" t="str">
        <f aca="false">IF(D69="","",D69+E69)</f>
        <v/>
      </c>
      <c r="G69" s="13"/>
      <c r="H69" s="13"/>
      <c r="I69" s="13"/>
      <c r="J69" s="13"/>
      <c r="K69" s="23" t="str">
        <f aca="false">IFERROR(IF(A69="","",YEAR(A69)),"")</f>
        <v/>
      </c>
    </row>
    <row r="70" customFormat="false" ht="15" hidden="false" customHeight="false" outlineLevel="0" collapsed="false">
      <c r="A70" s="12"/>
      <c r="B70" s="13"/>
      <c r="C70" s="13"/>
      <c r="D70" s="14"/>
      <c r="E70" s="14"/>
      <c r="F70" s="22" t="str">
        <f aca="false">IF(D70="","",D70+E70)</f>
        <v/>
      </c>
      <c r="G70" s="13"/>
      <c r="H70" s="13"/>
      <c r="I70" s="13"/>
      <c r="J70" s="13"/>
      <c r="K70" s="23" t="str">
        <f aca="false">IFERROR(IF(A70="","",YEAR(A70)),"")</f>
        <v/>
      </c>
    </row>
    <row r="71" customFormat="false" ht="15" hidden="false" customHeight="false" outlineLevel="0" collapsed="false">
      <c r="A71" s="12"/>
      <c r="B71" s="13"/>
      <c r="C71" s="13"/>
      <c r="D71" s="14"/>
      <c r="E71" s="14"/>
      <c r="F71" s="22" t="str">
        <f aca="false">IF(D71="","",D71+E71)</f>
        <v/>
      </c>
      <c r="G71" s="13"/>
      <c r="H71" s="13"/>
      <c r="I71" s="13"/>
      <c r="J71" s="13"/>
      <c r="K71" s="23" t="str">
        <f aca="false">IFERROR(IF(A71="","",YEAR(A71)),"")</f>
        <v/>
      </c>
    </row>
    <row r="72" customFormat="false" ht="15" hidden="false" customHeight="false" outlineLevel="0" collapsed="false">
      <c r="A72" s="12"/>
      <c r="B72" s="13"/>
      <c r="C72" s="13"/>
      <c r="D72" s="14"/>
      <c r="E72" s="14"/>
      <c r="F72" s="22" t="str">
        <f aca="false">IF(D72="","",D72+E72)</f>
        <v/>
      </c>
      <c r="G72" s="13"/>
      <c r="H72" s="13"/>
      <c r="I72" s="13"/>
      <c r="J72" s="13"/>
      <c r="K72" s="23" t="str">
        <f aca="false">IFERROR(IF(A72="","",YEAR(A72)),"")</f>
        <v/>
      </c>
    </row>
    <row r="73" customFormat="false" ht="15" hidden="false" customHeight="false" outlineLevel="0" collapsed="false">
      <c r="A73" s="12"/>
      <c r="B73" s="13"/>
      <c r="C73" s="13"/>
      <c r="D73" s="14"/>
      <c r="E73" s="14"/>
      <c r="F73" s="22" t="str">
        <f aca="false">IF(D73="","",D73+E73)</f>
        <v/>
      </c>
      <c r="G73" s="13"/>
      <c r="H73" s="13"/>
      <c r="I73" s="13"/>
      <c r="J73" s="13"/>
      <c r="K73" s="23" t="str">
        <f aca="false">IFERROR(IF(A73="","",YEAR(A73)),"")</f>
        <v/>
      </c>
    </row>
    <row r="74" customFormat="false" ht="15" hidden="false" customHeight="false" outlineLevel="0" collapsed="false">
      <c r="A74" s="12"/>
      <c r="B74" s="13"/>
      <c r="C74" s="13"/>
      <c r="D74" s="14"/>
      <c r="E74" s="14"/>
      <c r="F74" s="22" t="str">
        <f aca="false">IF(D74="","",D74+E74)</f>
        <v/>
      </c>
      <c r="G74" s="13"/>
      <c r="H74" s="13"/>
      <c r="I74" s="13"/>
      <c r="J74" s="13"/>
      <c r="K74" s="23" t="str">
        <f aca="false">IFERROR(IF(A74="","",YEAR(A74)),"")</f>
        <v/>
      </c>
    </row>
    <row r="75" customFormat="false" ht="15" hidden="false" customHeight="false" outlineLevel="0" collapsed="false">
      <c r="A75" s="12"/>
      <c r="B75" s="13"/>
      <c r="C75" s="13"/>
      <c r="D75" s="14"/>
      <c r="E75" s="14"/>
      <c r="F75" s="22" t="str">
        <f aca="false">IF(D75="","",D75+E75)</f>
        <v/>
      </c>
      <c r="G75" s="13"/>
      <c r="H75" s="13"/>
      <c r="I75" s="13"/>
      <c r="J75" s="13"/>
      <c r="K75" s="23" t="str">
        <f aca="false">IFERROR(IF(A75="","",YEAR(A75)),"")</f>
        <v/>
      </c>
    </row>
    <row r="76" customFormat="false" ht="15" hidden="false" customHeight="false" outlineLevel="0" collapsed="false">
      <c r="A76" s="12"/>
      <c r="B76" s="13"/>
      <c r="C76" s="13"/>
      <c r="D76" s="14"/>
      <c r="E76" s="14"/>
      <c r="F76" s="22" t="str">
        <f aca="false">IF(D76="","",D76+E76)</f>
        <v/>
      </c>
      <c r="G76" s="13"/>
      <c r="H76" s="13"/>
      <c r="I76" s="13"/>
      <c r="J76" s="13"/>
      <c r="K76" s="23" t="str">
        <f aca="false">IFERROR(IF(A76="","",YEAR(A76)),"")</f>
        <v/>
      </c>
    </row>
    <row r="77" customFormat="false" ht="15" hidden="false" customHeight="false" outlineLevel="0" collapsed="false">
      <c r="A77" s="12"/>
      <c r="B77" s="13"/>
      <c r="C77" s="13"/>
      <c r="D77" s="14"/>
      <c r="E77" s="14"/>
      <c r="F77" s="22" t="str">
        <f aca="false">IF(D77="","",D77+E77)</f>
        <v/>
      </c>
      <c r="G77" s="13"/>
      <c r="H77" s="13"/>
      <c r="I77" s="13"/>
      <c r="J77" s="13"/>
      <c r="K77" s="23" t="str">
        <f aca="false">IFERROR(IF(A77="","",YEAR(A77)),"")</f>
        <v/>
      </c>
    </row>
    <row r="78" customFormat="false" ht="15" hidden="false" customHeight="false" outlineLevel="0" collapsed="false">
      <c r="A78" s="12"/>
      <c r="B78" s="13"/>
      <c r="C78" s="13"/>
      <c r="D78" s="14"/>
      <c r="E78" s="14"/>
      <c r="F78" s="22" t="str">
        <f aca="false">IF(D78="","",D78+E78)</f>
        <v/>
      </c>
      <c r="G78" s="13"/>
      <c r="H78" s="13"/>
      <c r="I78" s="13"/>
      <c r="J78" s="13"/>
      <c r="K78" s="23" t="str">
        <f aca="false">IFERROR(IF(A78="","",YEAR(A78)),"")</f>
        <v/>
      </c>
    </row>
    <row r="79" customFormat="false" ht="15" hidden="false" customHeight="false" outlineLevel="0" collapsed="false">
      <c r="A79" s="12"/>
      <c r="B79" s="13"/>
      <c r="C79" s="13"/>
      <c r="D79" s="14"/>
      <c r="E79" s="14"/>
      <c r="F79" s="22" t="str">
        <f aca="false">IF(D79="","",D79+E79)</f>
        <v/>
      </c>
      <c r="G79" s="13"/>
      <c r="H79" s="13"/>
      <c r="I79" s="13"/>
      <c r="J79" s="13"/>
      <c r="K79" s="23" t="str">
        <f aca="false">IFERROR(IF(A79="","",YEAR(A79)),"")</f>
        <v/>
      </c>
    </row>
    <row r="80" customFormat="false" ht="15" hidden="false" customHeight="false" outlineLevel="0" collapsed="false">
      <c r="A80" s="12"/>
      <c r="B80" s="13"/>
      <c r="C80" s="13"/>
      <c r="D80" s="14"/>
      <c r="E80" s="14"/>
      <c r="F80" s="22" t="str">
        <f aca="false">IF(D80="","",D80+E80)</f>
        <v/>
      </c>
      <c r="G80" s="13"/>
      <c r="H80" s="13"/>
      <c r="I80" s="13"/>
      <c r="J80" s="13"/>
      <c r="K80" s="23" t="str">
        <f aca="false">IFERROR(IF(A80="","",YEAR(A80)),"")</f>
        <v/>
      </c>
    </row>
    <row r="81" customFormat="false" ht="15" hidden="false" customHeight="false" outlineLevel="0" collapsed="false">
      <c r="A81" s="12"/>
      <c r="B81" s="13"/>
      <c r="C81" s="13"/>
      <c r="D81" s="14"/>
      <c r="E81" s="14"/>
      <c r="F81" s="22" t="str">
        <f aca="false">IF(D81="","",D81+E81)</f>
        <v/>
      </c>
      <c r="G81" s="13"/>
      <c r="H81" s="13"/>
      <c r="I81" s="13"/>
      <c r="J81" s="13"/>
      <c r="K81" s="23" t="str">
        <f aca="false">IFERROR(IF(A81="","",YEAR(A81)),"")</f>
        <v/>
      </c>
    </row>
    <row r="82" customFormat="false" ht="15" hidden="false" customHeight="false" outlineLevel="0" collapsed="false">
      <c r="A82" s="12"/>
      <c r="B82" s="13"/>
      <c r="C82" s="13"/>
      <c r="D82" s="14"/>
      <c r="E82" s="14"/>
      <c r="F82" s="22" t="str">
        <f aca="false">IF(D82="","",D82+E82)</f>
        <v/>
      </c>
      <c r="G82" s="13"/>
      <c r="H82" s="13"/>
      <c r="I82" s="13"/>
      <c r="J82" s="13"/>
      <c r="K82" s="23" t="str">
        <f aca="false">IFERROR(IF(A82="","",YEAR(A82)),"")</f>
        <v/>
      </c>
    </row>
    <row r="83" customFormat="false" ht="15" hidden="false" customHeight="false" outlineLevel="0" collapsed="false">
      <c r="A83" s="12"/>
      <c r="B83" s="13"/>
      <c r="C83" s="13"/>
      <c r="D83" s="14"/>
      <c r="E83" s="14"/>
      <c r="F83" s="22" t="str">
        <f aca="false">IF(D83="","",D83+E83)</f>
        <v/>
      </c>
      <c r="G83" s="13"/>
      <c r="H83" s="13"/>
      <c r="I83" s="13"/>
      <c r="J83" s="13"/>
      <c r="K83" s="23" t="str">
        <f aca="false">IFERROR(IF(A83="","",YEAR(A83)),"")</f>
        <v/>
      </c>
    </row>
    <row r="84" customFormat="false" ht="15" hidden="false" customHeight="false" outlineLevel="0" collapsed="false">
      <c r="A84" s="12"/>
      <c r="B84" s="13"/>
      <c r="C84" s="13"/>
      <c r="D84" s="14"/>
      <c r="E84" s="14"/>
      <c r="F84" s="22" t="str">
        <f aca="false">IF(D84="","",D84+E84)</f>
        <v/>
      </c>
      <c r="G84" s="13"/>
      <c r="H84" s="13"/>
      <c r="I84" s="13"/>
      <c r="J84" s="13"/>
      <c r="K84" s="23" t="str">
        <f aca="false">IFERROR(IF(A84="","",YEAR(A84)),"")</f>
        <v/>
      </c>
    </row>
    <row r="85" customFormat="false" ht="15" hidden="false" customHeight="false" outlineLevel="0" collapsed="false">
      <c r="A85" s="12"/>
      <c r="B85" s="13"/>
      <c r="C85" s="13"/>
      <c r="D85" s="14"/>
      <c r="E85" s="14"/>
      <c r="F85" s="22" t="str">
        <f aca="false">IF(D85="","",D85+E85)</f>
        <v/>
      </c>
      <c r="G85" s="13"/>
      <c r="H85" s="13"/>
      <c r="I85" s="13"/>
      <c r="J85" s="13"/>
      <c r="K85" s="23" t="str">
        <f aca="false">IFERROR(IF(A85="","",YEAR(A85)),"")</f>
        <v/>
      </c>
    </row>
    <row r="86" customFormat="false" ht="15" hidden="false" customHeight="false" outlineLevel="0" collapsed="false">
      <c r="A86" s="12"/>
      <c r="B86" s="13"/>
      <c r="C86" s="13"/>
      <c r="D86" s="14"/>
      <c r="E86" s="14"/>
      <c r="F86" s="22" t="str">
        <f aca="false">IF(D86="","",D86+E86)</f>
        <v/>
      </c>
      <c r="G86" s="13"/>
      <c r="H86" s="13"/>
      <c r="I86" s="13"/>
      <c r="J86" s="13"/>
      <c r="K86" s="23" t="str">
        <f aca="false">IFERROR(IF(A86="","",YEAR(A86)),"")</f>
        <v/>
      </c>
    </row>
    <row r="87" customFormat="false" ht="15" hidden="false" customHeight="false" outlineLevel="0" collapsed="false">
      <c r="A87" s="12"/>
      <c r="B87" s="13"/>
      <c r="C87" s="13"/>
      <c r="D87" s="14"/>
      <c r="E87" s="14"/>
      <c r="F87" s="22" t="str">
        <f aca="false">IF(D87="","",D87+E87)</f>
        <v/>
      </c>
      <c r="G87" s="13"/>
      <c r="H87" s="13"/>
      <c r="I87" s="13"/>
      <c r="J87" s="13"/>
      <c r="K87" s="23" t="str">
        <f aca="false">IFERROR(IF(A87="","",YEAR(A87)),"")</f>
        <v/>
      </c>
    </row>
    <row r="88" customFormat="false" ht="15" hidden="false" customHeight="false" outlineLevel="0" collapsed="false">
      <c r="A88" s="12"/>
      <c r="B88" s="13"/>
      <c r="C88" s="13"/>
      <c r="D88" s="14"/>
      <c r="E88" s="14"/>
      <c r="F88" s="22" t="str">
        <f aca="false">IF(D88="","",D88+E88)</f>
        <v/>
      </c>
      <c r="G88" s="13"/>
      <c r="H88" s="13"/>
      <c r="I88" s="13"/>
      <c r="J88" s="13"/>
      <c r="K88" s="23" t="str">
        <f aca="false">IFERROR(IF(A88="","",YEAR(A88)),"")</f>
        <v/>
      </c>
    </row>
    <row r="89" customFormat="false" ht="15" hidden="false" customHeight="false" outlineLevel="0" collapsed="false">
      <c r="A89" s="12"/>
      <c r="B89" s="13"/>
      <c r="C89" s="13"/>
      <c r="D89" s="14"/>
      <c r="E89" s="14"/>
      <c r="F89" s="22" t="str">
        <f aca="false">IF(D89="","",D89+E89)</f>
        <v/>
      </c>
      <c r="G89" s="13"/>
      <c r="H89" s="13"/>
      <c r="I89" s="13"/>
      <c r="J89" s="13"/>
      <c r="K89" s="23" t="str">
        <f aca="false">IFERROR(IF(A89="","",YEAR(A89)),"")</f>
        <v/>
      </c>
    </row>
    <row r="90" customFormat="false" ht="15" hidden="false" customHeight="false" outlineLevel="0" collapsed="false">
      <c r="A90" s="12"/>
      <c r="B90" s="13"/>
      <c r="C90" s="13"/>
      <c r="D90" s="14"/>
      <c r="E90" s="14"/>
      <c r="F90" s="22" t="str">
        <f aca="false">IF(D90="","",D90+E90)</f>
        <v/>
      </c>
      <c r="G90" s="13"/>
      <c r="H90" s="13"/>
      <c r="I90" s="13"/>
      <c r="J90" s="13"/>
      <c r="K90" s="23" t="str">
        <f aca="false">IFERROR(IF(A90="","",YEAR(A90)),"")</f>
        <v/>
      </c>
    </row>
    <row r="91" customFormat="false" ht="15" hidden="false" customHeight="false" outlineLevel="0" collapsed="false">
      <c r="A91" s="12"/>
      <c r="B91" s="13"/>
      <c r="C91" s="13"/>
      <c r="D91" s="14"/>
      <c r="E91" s="14"/>
      <c r="F91" s="22" t="str">
        <f aca="false">IF(D91="","",D91+E91)</f>
        <v/>
      </c>
      <c r="G91" s="13"/>
      <c r="H91" s="13"/>
      <c r="I91" s="13"/>
      <c r="J91" s="13"/>
      <c r="K91" s="23" t="str">
        <f aca="false">IFERROR(IF(A91="","",YEAR(A91)),"")</f>
        <v/>
      </c>
    </row>
    <row r="92" customFormat="false" ht="15" hidden="false" customHeight="false" outlineLevel="0" collapsed="false">
      <c r="A92" s="12"/>
      <c r="B92" s="13"/>
      <c r="C92" s="13"/>
      <c r="D92" s="14"/>
      <c r="E92" s="14"/>
      <c r="F92" s="22" t="str">
        <f aca="false">IF(D92="","",D92+E92)</f>
        <v/>
      </c>
      <c r="G92" s="13"/>
      <c r="H92" s="13"/>
      <c r="I92" s="13"/>
      <c r="J92" s="13"/>
      <c r="K92" s="23" t="str">
        <f aca="false">IFERROR(IF(A92="","",YEAR(A92)),"")</f>
        <v/>
      </c>
    </row>
    <row r="93" customFormat="false" ht="15" hidden="false" customHeight="false" outlineLevel="0" collapsed="false">
      <c r="A93" s="12"/>
      <c r="B93" s="13"/>
      <c r="C93" s="13"/>
      <c r="D93" s="14"/>
      <c r="E93" s="14"/>
      <c r="F93" s="22" t="str">
        <f aca="false">IF(D93="","",D93+E93)</f>
        <v/>
      </c>
      <c r="G93" s="13"/>
      <c r="H93" s="13"/>
      <c r="I93" s="13"/>
      <c r="J93" s="13"/>
      <c r="K93" s="23" t="str">
        <f aca="false">IFERROR(IF(A93="","",YEAR(A93)),"")</f>
        <v/>
      </c>
    </row>
    <row r="94" customFormat="false" ht="15" hidden="false" customHeight="false" outlineLevel="0" collapsed="false">
      <c r="A94" s="12"/>
      <c r="B94" s="13"/>
      <c r="C94" s="13"/>
      <c r="D94" s="14"/>
      <c r="E94" s="14"/>
      <c r="F94" s="22" t="str">
        <f aca="false">IF(D94="","",D94+E94)</f>
        <v/>
      </c>
      <c r="G94" s="13"/>
      <c r="H94" s="13"/>
      <c r="I94" s="13"/>
      <c r="J94" s="13"/>
      <c r="K94" s="23" t="str">
        <f aca="false">IFERROR(IF(A94="","",YEAR(A94)),"")</f>
        <v/>
      </c>
    </row>
    <row r="95" customFormat="false" ht="15" hidden="false" customHeight="false" outlineLevel="0" collapsed="false">
      <c r="A95" s="12"/>
      <c r="B95" s="13"/>
      <c r="C95" s="13"/>
      <c r="D95" s="14"/>
      <c r="E95" s="14"/>
      <c r="F95" s="22" t="str">
        <f aca="false">IF(D95="","",D95+E95)</f>
        <v/>
      </c>
      <c r="G95" s="13"/>
      <c r="H95" s="13"/>
      <c r="I95" s="13"/>
      <c r="J95" s="13"/>
      <c r="K95" s="23" t="str">
        <f aca="false">IFERROR(IF(A95="","",YEAR(A95)),"")</f>
        <v/>
      </c>
    </row>
    <row r="96" customFormat="false" ht="15" hidden="false" customHeight="false" outlineLevel="0" collapsed="false">
      <c r="A96" s="12"/>
      <c r="B96" s="13"/>
      <c r="C96" s="13"/>
      <c r="D96" s="14"/>
      <c r="E96" s="14"/>
      <c r="F96" s="22" t="str">
        <f aca="false">IF(D96="","",D96+E96)</f>
        <v/>
      </c>
      <c r="G96" s="13"/>
      <c r="H96" s="13"/>
      <c r="I96" s="13"/>
      <c r="J96" s="13"/>
      <c r="K96" s="23" t="str">
        <f aca="false">IFERROR(IF(A96="","",YEAR(A96)),"")</f>
        <v/>
      </c>
    </row>
    <row r="97" customFormat="false" ht="15" hidden="false" customHeight="false" outlineLevel="0" collapsed="false">
      <c r="A97" s="12"/>
      <c r="B97" s="13"/>
      <c r="C97" s="13"/>
      <c r="D97" s="14"/>
      <c r="E97" s="14"/>
      <c r="F97" s="22" t="str">
        <f aca="false">IF(D97="","",D97+E97)</f>
        <v/>
      </c>
      <c r="G97" s="13"/>
      <c r="H97" s="13"/>
      <c r="I97" s="13"/>
      <c r="J97" s="13"/>
      <c r="K97" s="23" t="str">
        <f aca="false">IFERROR(IF(A97="","",YEAR(A97)),"")</f>
        <v/>
      </c>
    </row>
    <row r="98" customFormat="false" ht="15" hidden="false" customHeight="false" outlineLevel="0" collapsed="false">
      <c r="A98" s="12"/>
      <c r="B98" s="13"/>
      <c r="C98" s="13"/>
      <c r="D98" s="14"/>
      <c r="E98" s="14"/>
      <c r="F98" s="22" t="str">
        <f aca="false">IF(D98="","",D98+E98)</f>
        <v/>
      </c>
      <c r="G98" s="13"/>
      <c r="H98" s="13"/>
      <c r="I98" s="13"/>
      <c r="J98" s="13"/>
      <c r="K98" s="23" t="str">
        <f aca="false">IFERROR(IF(A98="","",YEAR(A98)),"")</f>
        <v/>
      </c>
    </row>
    <row r="99" customFormat="false" ht="15" hidden="false" customHeight="false" outlineLevel="0" collapsed="false">
      <c r="A99" s="12"/>
      <c r="B99" s="13"/>
      <c r="C99" s="13"/>
      <c r="D99" s="14"/>
      <c r="E99" s="14"/>
      <c r="F99" s="22" t="str">
        <f aca="false">IF(D99="","",D99+E99)</f>
        <v/>
      </c>
      <c r="G99" s="13"/>
      <c r="H99" s="13"/>
      <c r="I99" s="13"/>
      <c r="J99" s="13"/>
      <c r="K99" s="23" t="str">
        <f aca="false">IFERROR(IF(A99="","",YEAR(A99)),"")</f>
        <v/>
      </c>
    </row>
    <row r="100" customFormat="false" ht="15" hidden="false" customHeight="false" outlineLevel="0" collapsed="false">
      <c r="A100" s="12"/>
      <c r="B100" s="13"/>
      <c r="C100" s="13"/>
      <c r="D100" s="14"/>
      <c r="E100" s="14"/>
      <c r="F100" s="22" t="str">
        <f aca="false">IF(D100="","",D100+E100)</f>
        <v/>
      </c>
      <c r="G100" s="13"/>
      <c r="H100" s="13"/>
      <c r="I100" s="13"/>
      <c r="J100" s="13"/>
      <c r="K100" s="23" t="str">
        <f aca="false">IFERROR(IF(A100="","",YEAR(A100)),"")</f>
        <v/>
      </c>
    </row>
    <row r="101" customFormat="false" ht="15" hidden="false" customHeight="false" outlineLevel="0" collapsed="false">
      <c r="A101" s="12"/>
      <c r="B101" s="13"/>
      <c r="C101" s="13"/>
      <c r="D101" s="14"/>
      <c r="E101" s="14"/>
      <c r="F101" s="22" t="str">
        <f aca="false">IF(D101="","",D101+E101)</f>
        <v/>
      </c>
      <c r="G101" s="13"/>
      <c r="H101" s="13"/>
      <c r="I101" s="13"/>
      <c r="J101" s="13"/>
      <c r="K101" s="23" t="str">
        <f aca="false">IFERROR(IF(A101="","",YEAR(A101)),"")</f>
        <v/>
      </c>
    </row>
    <row r="102" customFormat="false" ht="15" hidden="false" customHeight="false" outlineLevel="0" collapsed="false">
      <c r="A102" s="12"/>
      <c r="B102" s="13"/>
      <c r="C102" s="13"/>
      <c r="D102" s="14"/>
      <c r="E102" s="14"/>
      <c r="F102" s="22" t="str">
        <f aca="false">IF(D102="","",D102+E102)</f>
        <v/>
      </c>
      <c r="G102" s="13"/>
      <c r="H102" s="13"/>
      <c r="I102" s="13"/>
      <c r="J102" s="13"/>
      <c r="K102" s="23" t="str">
        <f aca="false">IFERROR(IF(A102="","",YEAR(A102)),"")</f>
        <v/>
      </c>
    </row>
    <row r="103" customFormat="false" ht="15" hidden="false" customHeight="false" outlineLevel="0" collapsed="false">
      <c r="A103" s="12"/>
      <c r="B103" s="13"/>
      <c r="C103" s="13"/>
      <c r="D103" s="14"/>
      <c r="E103" s="14"/>
      <c r="F103" s="22" t="str">
        <f aca="false">IF(D103="","",D103+E103)</f>
        <v/>
      </c>
      <c r="G103" s="13"/>
      <c r="H103" s="13"/>
      <c r="I103" s="13"/>
      <c r="J103" s="13"/>
      <c r="K103" s="23" t="str">
        <f aca="false">IFERROR(IF(A103="","",YEAR(A103)),"")</f>
        <v/>
      </c>
    </row>
    <row r="104" customFormat="false" ht="15" hidden="false" customHeight="false" outlineLevel="0" collapsed="false">
      <c r="A104" s="12"/>
      <c r="B104" s="13"/>
      <c r="C104" s="13"/>
      <c r="D104" s="14"/>
      <c r="E104" s="14"/>
      <c r="F104" s="22" t="str">
        <f aca="false">IF(D104="","",D104+E104)</f>
        <v/>
      </c>
      <c r="G104" s="13"/>
      <c r="H104" s="13"/>
      <c r="I104" s="13"/>
      <c r="J104" s="13"/>
      <c r="K104" s="23" t="str">
        <f aca="false">IFERROR(IF(A104="","",YEAR(A104)),"")</f>
        <v/>
      </c>
    </row>
    <row r="105" customFormat="false" ht="15" hidden="false" customHeight="false" outlineLevel="0" collapsed="false">
      <c r="A105" s="12"/>
      <c r="B105" s="13"/>
      <c r="C105" s="13"/>
      <c r="D105" s="14"/>
      <c r="E105" s="14"/>
      <c r="F105" s="22" t="str">
        <f aca="false">IF(D105="","",D105+E105)</f>
        <v/>
      </c>
      <c r="G105" s="13"/>
      <c r="H105" s="13"/>
      <c r="I105" s="13"/>
      <c r="J105" s="13"/>
      <c r="K105" s="23" t="str">
        <f aca="false">IFERROR(IF(A105="","",YEAR(A105)),"")</f>
        <v/>
      </c>
    </row>
    <row r="106" customFormat="false" ht="15" hidden="false" customHeight="false" outlineLevel="0" collapsed="false">
      <c r="A106" s="12"/>
      <c r="B106" s="13"/>
      <c r="C106" s="13"/>
      <c r="D106" s="14"/>
      <c r="E106" s="14"/>
      <c r="F106" s="22" t="str">
        <f aca="false">IF(D106="","",D106+E106)</f>
        <v/>
      </c>
      <c r="G106" s="13"/>
      <c r="H106" s="13"/>
      <c r="I106" s="13"/>
      <c r="J106" s="13"/>
      <c r="K106" s="23" t="str">
        <f aca="false">IFERROR(IF(A106="","",YEAR(A106)),"")</f>
        <v/>
      </c>
    </row>
    <row r="107" customFormat="false" ht="15" hidden="false" customHeight="false" outlineLevel="0" collapsed="false">
      <c r="A107" s="12"/>
      <c r="B107" s="13"/>
      <c r="C107" s="13"/>
      <c r="D107" s="14"/>
      <c r="E107" s="14"/>
      <c r="F107" s="22" t="str">
        <f aca="false">IF(D107="","",D107+E107)</f>
        <v/>
      </c>
      <c r="G107" s="13"/>
      <c r="H107" s="13"/>
      <c r="I107" s="13"/>
      <c r="J107" s="13"/>
      <c r="K107" s="23" t="str">
        <f aca="false">IFERROR(IF(A107="","",YEAR(A107)),"")</f>
        <v/>
      </c>
    </row>
    <row r="108" customFormat="false" ht="15" hidden="false" customHeight="false" outlineLevel="0" collapsed="false">
      <c r="A108" s="12"/>
      <c r="B108" s="13"/>
      <c r="C108" s="13"/>
      <c r="D108" s="14"/>
      <c r="E108" s="14"/>
      <c r="F108" s="22" t="str">
        <f aca="false">IF(D108="","",D108+E108)</f>
        <v/>
      </c>
      <c r="G108" s="13"/>
      <c r="H108" s="13"/>
      <c r="I108" s="13"/>
      <c r="J108" s="13"/>
      <c r="K108" s="23" t="str">
        <f aca="false">IFERROR(IF(A108="","",YEAR(A108)),"")</f>
        <v/>
      </c>
    </row>
    <row r="109" customFormat="false" ht="15" hidden="false" customHeight="false" outlineLevel="0" collapsed="false">
      <c r="A109" s="12"/>
      <c r="B109" s="13"/>
      <c r="C109" s="13"/>
      <c r="D109" s="14"/>
      <c r="E109" s="14"/>
      <c r="F109" s="22" t="str">
        <f aca="false">IF(D109="","",D109+E109)</f>
        <v/>
      </c>
      <c r="G109" s="13"/>
      <c r="H109" s="13"/>
      <c r="I109" s="13"/>
      <c r="J109" s="13"/>
      <c r="K109" s="23" t="str">
        <f aca="false">IFERROR(IF(A109="","",YEAR(A109)),"")</f>
        <v/>
      </c>
    </row>
    <row r="110" customFormat="false" ht="15" hidden="false" customHeight="false" outlineLevel="0" collapsed="false">
      <c r="A110" s="12"/>
      <c r="B110" s="13"/>
      <c r="C110" s="13"/>
      <c r="D110" s="14"/>
      <c r="E110" s="14"/>
      <c r="F110" s="22" t="str">
        <f aca="false">IF(D110="","",D110+E110)</f>
        <v/>
      </c>
      <c r="G110" s="13"/>
      <c r="H110" s="13"/>
      <c r="I110" s="13"/>
      <c r="J110" s="13"/>
      <c r="K110" s="23" t="str">
        <f aca="false">IFERROR(IF(A110="","",YEAR(A110)),"")</f>
        <v/>
      </c>
    </row>
    <row r="111" customFormat="false" ht="15" hidden="false" customHeight="false" outlineLevel="0" collapsed="false">
      <c r="A111" s="12"/>
      <c r="B111" s="13"/>
      <c r="C111" s="13"/>
      <c r="D111" s="14"/>
      <c r="E111" s="14"/>
      <c r="F111" s="22" t="str">
        <f aca="false">IF(D111="","",D111+E111)</f>
        <v/>
      </c>
      <c r="G111" s="13"/>
      <c r="H111" s="13"/>
      <c r="I111" s="13"/>
      <c r="J111" s="13"/>
      <c r="K111" s="23" t="str">
        <f aca="false">IFERROR(IF(A111="","",YEAR(A111)),"")</f>
        <v/>
      </c>
    </row>
    <row r="112" customFormat="false" ht="15" hidden="false" customHeight="false" outlineLevel="0" collapsed="false">
      <c r="A112" s="12"/>
      <c r="B112" s="13"/>
      <c r="C112" s="13"/>
      <c r="D112" s="14"/>
      <c r="E112" s="14"/>
      <c r="F112" s="22" t="str">
        <f aca="false">IF(D112="","",D112+E112)</f>
        <v/>
      </c>
      <c r="G112" s="13"/>
      <c r="H112" s="13"/>
      <c r="I112" s="13"/>
      <c r="J112" s="13"/>
      <c r="K112" s="23" t="str">
        <f aca="false">IFERROR(IF(A112="","",YEAR(A112)),"")</f>
        <v/>
      </c>
    </row>
    <row r="113" customFormat="false" ht="15" hidden="false" customHeight="false" outlineLevel="0" collapsed="false">
      <c r="A113" s="12"/>
      <c r="B113" s="13"/>
      <c r="C113" s="13"/>
      <c r="D113" s="14"/>
      <c r="E113" s="14"/>
      <c r="F113" s="22" t="str">
        <f aca="false">IF(D113="","",D113+E113)</f>
        <v/>
      </c>
      <c r="G113" s="13"/>
      <c r="H113" s="13"/>
      <c r="I113" s="13"/>
      <c r="J113" s="13"/>
      <c r="K113" s="23" t="str">
        <f aca="false">IFERROR(IF(A113="","",YEAR(A113)),"")</f>
        <v/>
      </c>
    </row>
    <row r="114" customFormat="false" ht="15" hidden="false" customHeight="false" outlineLevel="0" collapsed="false">
      <c r="A114" s="12"/>
      <c r="B114" s="13"/>
      <c r="C114" s="13"/>
      <c r="D114" s="14"/>
      <c r="E114" s="14"/>
      <c r="F114" s="22" t="str">
        <f aca="false">IF(D114="","",D114+E114)</f>
        <v/>
      </c>
      <c r="G114" s="13"/>
      <c r="H114" s="13"/>
      <c r="I114" s="13"/>
      <c r="J114" s="13"/>
      <c r="K114" s="23" t="str">
        <f aca="false">IFERROR(IF(A114="","",YEAR(A114)),"")</f>
        <v/>
      </c>
    </row>
    <row r="115" customFormat="false" ht="15" hidden="false" customHeight="false" outlineLevel="0" collapsed="false">
      <c r="A115" s="12"/>
      <c r="B115" s="13"/>
      <c r="C115" s="13"/>
      <c r="D115" s="14"/>
      <c r="E115" s="14"/>
      <c r="F115" s="22" t="str">
        <f aca="false">IF(D115="","",D115+E115)</f>
        <v/>
      </c>
      <c r="G115" s="13"/>
      <c r="H115" s="13"/>
      <c r="I115" s="13"/>
      <c r="J115" s="13"/>
      <c r="K115" s="23" t="str">
        <f aca="false">IFERROR(IF(A115="","",YEAR(A115)),"")</f>
        <v/>
      </c>
    </row>
    <row r="116" customFormat="false" ht="15" hidden="false" customHeight="false" outlineLevel="0" collapsed="false">
      <c r="A116" s="12"/>
      <c r="B116" s="13"/>
      <c r="C116" s="13"/>
      <c r="D116" s="14"/>
      <c r="E116" s="14"/>
      <c r="F116" s="22" t="str">
        <f aca="false">IF(D116="","",D116+E116)</f>
        <v/>
      </c>
      <c r="G116" s="13"/>
      <c r="H116" s="13"/>
      <c r="I116" s="13"/>
      <c r="J116" s="13"/>
      <c r="K116" s="23" t="str">
        <f aca="false">IFERROR(IF(A116="","",YEAR(A116)),"")</f>
        <v/>
      </c>
    </row>
    <row r="117" customFormat="false" ht="15" hidden="false" customHeight="false" outlineLevel="0" collapsed="false">
      <c r="A117" s="12"/>
      <c r="B117" s="13"/>
      <c r="C117" s="13"/>
      <c r="D117" s="14"/>
      <c r="E117" s="14"/>
      <c r="F117" s="22" t="str">
        <f aca="false">IF(D117="","",D117+E117)</f>
        <v/>
      </c>
      <c r="G117" s="13"/>
      <c r="H117" s="13"/>
      <c r="I117" s="13"/>
      <c r="J117" s="13"/>
      <c r="K117" s="23" t="str">
        <f aca="false">IFERROR(IF(A117="","",YEAR(A117)),"")</f>
        <v/>
      </c>
    </row>
    <row r="118" customFormat="false" ht="15" hidden="false" customHeight="false" outlineLevel="0" collapsed="false">
      <c r="A118" s="12"/>
      <c r="B118" s="13"/>
      <c r="C118" s="13"/>
      <c r="D118" s="14"/>
      <c r="E118" s="14"/>
      <c r="F118" s="22" t="str">
        <f aca="false">IF(D118="","",D118+E118)</f>
        <v/>
      </c>
      <c r="G118" s="13"/>
      <c r="H118" s="13"/>
      <c r="I118" s="13"/>
      <c r="J118" s="13"/>
      <c r="K118" s="23" t="str">
        <f aca="false">IFERROR(IF(A118="","",YEAR(A118)),"")</f>
        <v/>
      </c>
    </row>
    <row r="119" customFormat="false" ht="15" hidden="false" customHeight="false" outlineLevel="0" collapsed="false">
      <c r="A119" s="12"/>
      <c r="B119" s="13"/>
      <c r="C119" s="13"/>
      <c r="D119" s="14"/>
      <c r="E119" s="14"/>
      <c r="F119" s="22" t="str">
        <f aca="false">IF(D119="","",D119+E119)</f>
        <v/>
      </c>
      <c r="G119" s="13"/>
      <c r="H119" s="13"/>
      <c r="I119" s="13"/>
      <c r="J119" s="13"/>
      <c r="K119" s="23" t="str">
        <f aca="false">IFERROR(IF(A119="","",YEAR(A119)),"")</f>
        <v/>
      </c>
    </row>
    <row r="120" customFormat="false" ht="15" hidden="false" customHeight="false" outlineLevel="0" collapsed="false">
      <c r="A120" s="12"/>
      <c r="B120" s="13"/>
      <c r="C120" s="13"/>
      <c r="D120" s="14"/>
      <c r="E120" s="14"/>
      <c r="F120" s="22" t="str">
        <f aca="false">IF(D120="","",D120+E120)</f>
        <v/>
      </c>
      <c r="G120" s="13"/>
      <c r="H120" s="13"/>
      <c r="I120" s="13"/>
      <c r="J120" s="13"/>
      <c r="K120" s="23" t="str">
        <f aca="false">IFERROR(IF(A120="","",YEAR(A120)),"")</f>
        <v/>
      </c>
    </row>
    <row r="121" customFormat="false" ht="15" hidden="false" customHeight="false" outlineLevel="0" collapsed="false">
      <c r="A121" s="12"/>
      <c r="B121" s="13"/>
      <c r="C121" s="13"/>
      <c r="D121" s="14"/>
      <c r="E121" s="14"/>
      <c r="F121" s="22" t="str">
        <f aca="false">IF(D121="","",D121+E121)</f>
        <v/>
      </c>
      <c r="G121" s="13"/>
      <c r="H121" s="13"/>
      <c r="I121" s="13"/>
      <c r="J121" s="13"/>
      <c r="K121" s="23" t="str">
        <f aca="false">IFERROR(IF(A121="","",YEAR(A121)),"")</f>
        <v/>
      </c>
    </row>
    <row r="122" customFormat="false" ht="15" hidden="false" customHeight="false" outlineLevel="0" collapsed="false">
      <c r="A122" s="12"/>
      <c r="B122" s="13"/>
      <c r="C122" s="13"/>
      <c r="D122" s="14"/>
      <c r="E122" s="14"/>
      <c r="F122" s="22" t="str">
        <f aca="false">IF(D122="","",D122+E122)</f>
        <v/>
      </c>
      <c r="G122" s="13"/>
      <c r="H122" s="13"/>
      <c r="I122" s="13"/>
      <c r="J122" s="13"/>
      <c r="K122" s="23" t="str">
        <f aca="false">IFERROR(IF(A122="","",YEAR(A122)),"")</f>
        <v/>
      </c>
    </row>
    <row r="123" customFormat="false" ht="15" hidden="false" customHeight="false" outlineLevel="0" collapsed="false">
      <c r="A123" s="12"/>
      <c r="B123" s="13"/>
      <c r="C123" s="13"/>
      <c r="D123" s="14"/>
      <c r="E123" s="14"/>
      <c r="F123" s="22" t="str">
        <f aca="false">IF(D123="","",D123+E123)</f>
        <v/>
      </c>
      <c r="G123" s="13"/>
      <c r="H123" s="13"/>
      <c r="I123" s="13"/>
      <c r="J123" s="13"/>
      <c r="K123" s="23" t="str">
        <f aca="false">IFERROR(IF(A123="","",YEAR(A123)),"")</f>
        <v/>
      </c>
    </row>
    <row r="124" customFormat="false" ht="15" hidden="false" customHeight="false" outlineLevel="0" collapsed="false">
      <c r="A124" s="12"/>
      <c r="B124" s="13"/>
      <c r="C124" s="13"/>
      <c r="D124" s="14"/>
      <c r="E124" s="14"/>
      <c r="F124" s="22" t="str">
        <f aca="false">IF(D124="","",D124+E124)</f>
        <v/>
      </c>
      <c r="G124" s="13"/>
      <c r="H124" s="13"/>
      <c r="I124" s="13"/>
      <c r="J124" s="13"/>
      <c r="K124" s="23" t="str">
        <f aca="false">IFERROR(IF(A124="","",YEAR(A124)),"")</f>
        <v/>
      </c>
    </row>
    <row r="125" customFormat="false" ht="15" hidden="false" customHeight="false" outlineLevel="0" collapsed="false">
      <c r="A125" s="12"/>
      <c r="B125" s="13"/>
      <c r="C125" s="13"/>
      <c r="D125" s="14"/>
      <c r="E125" s="14"/>
      <c r="F125" s="22" t="str">
        <f aca="false">IF(D125="","",D125+E125)</f>
        <v/>
      </c>
      <c r="G125" s="13"/>
      <c r="H125" s="13"/>
      <c r="I125" s="13"/>
      <c r="J125" s="13"/>
      <c r="K125" s="23" t="str">
        <f aca="false">IFERROR(IF(A125="","",YEAR(A125)),"")</f>
        <v/>
      </c>
    </row>
    <row r="126" customFormat="false" ht="15" hidden="false" customHeight="false" outlineLevel="0" collapsed="false">
      <c r="A126" s="12"/>
      <c r="B126" s="13"/>
      <c r="C126" s="13"/>
      <c r="D126" s="14"/>
      <c r="E126" s="14"/>
      <c r="F126" s="22" t="str">
        <f aca="false">IF(D126="","",D126+E126)</f>
        <v/>
      </c>
      <c r="G126" s="13"/>
      <c r="H126" s="13"/>
      <c r="I126" s="13"/>
      <c r="J126" s="13"/>
      <c r="K126" s="23" t="str">
        <f aca="false">IFERROR(IF(A126="","",YEAR(A126)),"")</f>
        <v/>
      </c>
    </row>
    <row r="127" customFormat="false" ht="15" hidden="false" customHeight="false" outlineLevel="0" collapsed="false">
      <c r="A127" s="12"/>
      <c r="B127" s="13"/>
      <c r="C127" s="13"/>
      <c r="D127" s="14"/>
      <c r="E127" s="14"/>
      <c r="F127" s="22" t="str">
        <f aca="false">IF(D127="","",D127+E127)</f>
        <v/>
      </c>
      <c r="G127" s="13"/>
      <c r="H127" s="13"/>
      <c r="I127" s="13"/>
      <c r="J127" s="13"/>
      <c r="K127" s="23" t="str">
        <f aca="false">IFERROR(IF(A127="","",YEAR(A127)),"")</f>
        <v/>
      </c>
    </row>
    <row r="128" customFormat="false" ht="15" hidden="false" customHeight="false" outlineLevel="0" collapsed="false">
      <c r="A128" s="12"/>
      <c r="B128" s="13"/>
      <c r="C128" s="13"/>
      <c r="D128" s="14"/>
      <c r="E128" s="14"/>
      <c r="F128" s="22" t="str">
        <f aca="false">IF(D128="","",D128+E128)</f>
        <v/>
      </c>
      <c r="G128" s="13"/>
      <c r="H128" s="13"/>
      <c r="I128" s="13"/>
      <c r="J128" s="13"/>
      <c r="K128" s="23" t="str">
        <f aca="false">IFERROR(IF(A128="","",YEAR(A128)),"")</f>
        <v/>
      </c>
    </row>
    <row r="129" customFormat="false" ht="15" hidden="false" customHeight="false" outlineLevel="0" collapsed="false">
      <c r="A129" s="12"/>
      <c r="B129" s="13"/>
      <c r="C129" s="13"/>
      <c r="D129" s="14"/>
      <c r="E129" s="14"/>
      <c r="F129" s="22" t="str">
        <f aca="false">IF(D129="","",D129+E129)</f>
        <v/>
      </c>
      <c r="G129" s="13"/>
      <c r="H129" s="13"/>
      <c r="I129" s="13"/>
      <c r="J129" s="13"/>
      <c r="K129" s="23" t="str">
        <f aca="false">IFERROR(IF(A129="","",YEAR(A129)),"")</f>
        <v/>
      </c>
    </row>
    <row r="130" customFormat="false" ht="15" hidden="false" customHeight="false" outlineLevel="0" collapsed="false">
      <c r="A130" s="12"/>
      <c r="B130" s="13"/>
      <c r="C130" s="13"/>
      <c r="D130" s="14"/>
      <c r="E130" s="14"/>
      <c r="F130" s="22" t="str">
        <f aca="false">IF(D130="","",D130+E130)</f>
        <v/>
      </c>
      <c r="G130" s="13"/>
      <c r="H130" s="13"/>
      <c r="I130" s="13"/>
      <c r="J130" s="13"/>
      <c r="K130" s="23" t="str">
        <f aca="false">IFERROR(IF(A130="","",YEAR(A130)),"")</f>
        <v/>
      </c>
    </row>
    <row r="131" customFormat="false" ht="15" hidden="false" customHeight="false" outlineLevel="0" collapsed="false">
      <c r="A131" s="12"/>
      <c r="B131" s="13"/>
      <c r="C131" s="13"/>
      <c r="D131" s="14"/>
      <c r="E131" s="14"/>
      <c r="F131" s="22" t="str">
        <f aca="false">IF(D131="","",D131+E131)</f>
        <v/>
      </c>
      <c r="G131" s="13"/>
      <c r="H131" s="13"/>
      <c r="I131" s="13"/>
      <c r="J131" s="13"/>
      <c r="K131" s="23" t="str">
        <f aca="false">IFERROR(IF(A131="","",YEAR(A131)),"")</f>
        <v/>
      </c>
    </row>
    <row r="132" customFormat="false" ht="15" hidden="false" customHeight="false" outlineLevel="0" collapsed="false">
      <c r="A132" s="12"/>
      <c r="B132" s="13"/>
      <c r="C132" s="13"/>
      <c r="D132" s="14"/>
      <c r="E132" s="14"/>
      <c r="F132" s="22" t="str">
        <f aca="false">IF(D132="","",D132+E132)</f>
        <v/>
      </c>
      <c r="G132" s="13"/>
      <c r="H132" s="13"/>
      <c r="I132" s="13"/>
      <c r="J132" s="13"/>
      <c r="K132" s="23" t="str">
        <f aca="false">IFERROR(IF(A132="","",YEAR(A132)),"")</f>
        <v/>
      </c>
    </row>
    <row r="133" customFormat="false" ht="15" hidden="false" customHeight="false" outlineLevel="0" collapsed="false">
      <c r="A133" s="12"/>
      <c r="B133" s="13"/>
      <c r="C133" s="13"/>
      <c r="D133" s="14"/>
      <c r="E133" s="14"/>
      <c r="F133" s="22" t="str">
        <f aca="false">IF(D133="","",D133+E133)</f>
        <v/>
      </c>
      <c r="G133" s="13"/>
      <c r="H133" s="13"/>
      <c r="I133" s="13"/>
      <c r="J133" s="13"/>
      <c r="K133" s="23" t="str">
        <f aca="false">IFERROR(IF(A133="","",YEAR(A133)),"")</f>
        <v/>
      </c>
    </row>
    <row r="134" customFormat="false" ht="15" hidden="false" customHeight="false" outlineLevel="0" collapsed="false">
      <c r="A134" s="12"/>
      <c r="B134" s="13"/>
      <c r="C134" s="13"/>
      <c r="D134" s="14"/>
      <c r="E134" s="14"/>
      <c r="F134" s="22" t="str">
        <f aca="false">IF(D134="","",D134+E134)</f>
        <v/>
      </c>
      <c r="G134" s="13"/>
      <c r="H134" s="13"/>
      <c r="I134" s="13"/>
      <c r="J134" s="13"/>
      <c r="K134" s="23" t="str">
        <f aca="false">IFERROR(IF(A134="","",YEAR(A134)),"")</f>
        <v/>
      </c>
    </row>
    <row r="135" customFormat="false" ht="15" hidden="false" customHeight="false" outlineLevel="0" collapsed="false">
      <c r="A135" s="12"/>
      <c r="B135" s="13"/>
      <c r="C135" s="13"/>
      <c r="D135" s="14"/>
      <c r="E135" s="14"/>
      <c r="F135" s="22" t="str">
        <f aca="false">IF(D135="","",D135+E135)</f>
        <v/>
      </c>
      <c r="G135" s="13"/>
      <c r="H135" s="13"/>
      <c r="I135" s="13"/>
      <c r="J135" s="13"/>
      <c r="K135" s="23" t="str">
        <f aca="false">IFERROR(IF(A135="","",YEAR(A135)),"")</f>
        <v/>
      </c>
    </row>
    <row r="136" customFormat="false" ht="15" hidden="false" customHeight="false" outlineLevel="0" collapsed="false">
      <c r="A136" s="12"/>
      <c r="B136" s="13"/>
      <c r="C136" s="13"/>
      <c r="D136" s="14"/>
      <c r="E136" s="14"/>
      <c r="F136" s="22" t="str">
        <f aca="false">IF(D136="","",D136+E136)</f>
        <v/>
      </c>
      <c r="G136" s="13"/>
      <c r="H136" s="13"/>
      <c r="I136" s="13"/>
      <c r="J136" s="13"/>
      <c r="K136" s="23" t="str">
        <f aca="false">IFERROR(IF(A136="","",YEAR(A136)),"")</f>
        <v/>
      </c>
    </row>
    <row r="137" customFormat="false" ht="15" hidden="false" customHeight="false" outlineLevel="0" collapsed="false">
      <c r="A137" s="12"/>
      <c r="B137" s="13"/>
      <c r="C137" s="13"/>
      <c r="D137" s="14"/>
      <c r="E137" s="14"/>
      <c r="F137" s="22" t="str">
        <f aca="false">IF(D137="","",D137+E137)</f>
        <v/>
      </c>
      <c r="G137" s="13"/>
      <c r="H137" s="13"/>
      <c r="I137" s="13"/>
      <c r="J137" s="13"/>
      <c r="K137" s="23" t="str">
        <f aca="false">IFERROR(IF(A137="","",YEAR(A137)),"")</f>
        <v/>
      </c>
    </row>
    <row r="138" customFormat="false" ht="15" hidden="false" customHeight="false" outlineLevel="0" collapsed="false">
      <c r="A138" s="12"/>
      <c r="B138" s="13"/>
      <c r="C138" s="13"/>
      <c r="D138" s="14"/>
      <c r="E138" s="14"/>
      <c r="F138" s="22" t="str">
        <f aca="false">IF(D138="","",D138+E138)</f>
        <v/>
      </c>
      <c r="G138" s="13"/>
      <c r="H138" s="13"/>
      <c r="I138" s="13"/>
      <c r="J138" s="13"/>
      <c r="K138" s="23" t="str">
        <f aca="false">IFERROR(IF(A138="","",YEAR(A138)),"")</f>
        <v/>
      </c>
    </row>
    <row r="139" customFormat="false" ht="15" hidden="false" customHeight="false" outlineLevel="0" collapsed="false">
      <c r="A139" s="12"/>
      <c r="B139" s="13"/>
      <c r="C139" s="13"/>
      <c r="D139" s="14"/>
      <c r="E139" s="14"/>
      <c r="F139" s="22" t="str">
        <f aca="false">IF(D139="","",D139+E139)</f>
        <v/>
      </c>
      <c r="G139" s="13"/>
      <c r="H139" s="13"/>
      <c r="I139" s="13"/>
      <c r="J139" s="13"/>
      <c r="K139" s="23" t="str">
        <f aca="false">IFERROR(IF(A139="","",YEAR(A139)),"")</f>
        <v/>
      </c>
    </row>
    <row r="140" customFormat="false" ht="15" hidden="false" customHeight="false" outlineLevel="0" collapsed="false">
      <c r="A140" s="12"/>
      <c r="B140" s="13"/>
      <c r="C140" s="13"/>
      <c r="D140" s="14"/>
      <c r="E140" s="14"/>
      <c r="F140" s="22" t="str">
        <f aca="false">IF(D140="","",D140+E140)</f>
        <v/>
      </c>
      <c r="G140" s="13"/>
      <c r="H140" s="13"/>
      <c r="I140" s="13"/>
      <c r="J140" s="13"/>
      <c r="K140" s="23" t="str">
        <f aca="false">IFERROR(IF(A140="","",YEAR(A140)),"")</f>
        <v/>
      </c>
    </row>
    <row r="141" customFormat="false" ht="15" hidden="false" customHeight="false" outlineLevel="0" collapsed="false">
      <c r="A141" s="12"/>
      <c r="B141" s="13"/>
      <c r="C141" s="13"/>
      <c r="D141" s="14"/>
      <c r="E141" s="14"/>
      <c r="F141" s="22" t="str">
        <f aca="false">IF(D141="","",D141+E141)</f>
        <v/>
      </c>
      <c r="G141" s="13"/>
      <c r="H141" s="13"/>
      <c r="I141" s="13"/>
      <c r="J141" s="13"/>
      <c r="K141" s="23" t="str">
        <f aca="false">IFERROR(IF(A141="","",YEAR(A141)),"")</f>
        <v/>
      </c>
    </row>
    <row r="142" customFormat="false" ht="15" hidden="false" customHeight="false" outlineLevel="0" collapsed="false">
      <c r="A142" s="12"/>
      <c r="B142" s="13"/>
      <c r="C142" s="13"/>
      <c r="D142" s="14"/>
      <c r="E142" s="14"/>
      <c r="F142" s="22" t="str">
        <f aca="false">IF(D142="","",D142+E142)</f>
        <v/>
      </c>
      <c r="G142" s="13"/>
      <c r="H142" s="13"/>
      <c r="I142" s="13"/>
      <c r="J142" s="13"/>
      <c r="K142" s="23" t="str">
        <f aca="false">IFERROR(IF(A142="","",YEAR(A142)),"")</f>
        <v/>
      </c>
    </row>
    <row r="143" customFormat="false" ht="15" hidden="false" customHeight="false" outlineLevel="0" collapsed="false">
      <c r="A143" s="12"/>
      <c r="B143" s="13"/>
      <c r="C143" s="13"/>
      <c r="D143" s="14"/>
      <c r="E143" s="14"/>
      <c r="F143" s="22" t="str">
        <f aca="false">IF(D143="","",D143+E143)</f>
        <v/>
      </c>
      <c r="G143" s="13"/>
      <c r="H143" s="13"/>
      <c r="I143" s="13"/>
      <c r="J143" s="13"/>
      <c r="K143" s="23" t="str">
        <f aca="false">IFERROR(IF(A143="","",YEAR(A143)),"")</f>
        <v/>
      </c>
    </row>
    <row r="144" customFormat="false" ht="15" hidden="false" customHeight="false" outlineLevel="0" collapsed="false">
      <c r="A144" s="12"/>
      <c r="B144" s="13"/>
      <c r="C144" s="13"/>
      <c r="D144" s="14"/>
      <c r="E144" s="14"/>
      <c r="F144" s="22" t="str">
        <f aca="false">IF(D144="","",D144+E144)</f>
        <v/>
      </c>
      <c r="G144" s="13"/>
      <c r="H144" s="13"/>
      <c r="I144" s="13"/>
      <c r="J144" s="13"/>
      <c r="K144" s="23" t="str">
        <f aca="false">IFERROR(IF(A144="","",YEAR(A144)),"")</f>
        <v/>
      </c>
    </row>
    <row r="145" customFormat="false" ht="15" hidden="false" customHeight="false" outlineLevel="0" collapsed="false">
      <c r="A145" s="12"/>
      <c r="B145" s="13"/>
      <c r="C145" s="13"/>
      <c r="D145" s="14"/>
      <c r="E145" s="14"/>
      <c r="F145" s="22" t="str">
        <f aca="false">IF(D145="","",D145+E145)</f>
        <v/>
      </c>
      <c r="G145" s="13"/>
      <c r="H145" s="13"/>
      <c r="I145" s="13"/>
      <c r="J145" s="13"/>
      <c r="K145" s="23" t="str">
        <f aca="false">IFERROR(IF(A145="","",YEAR(A145)),"")</f>
        <v/>
      </c>
    </row>
    <row r="146" customFormat="false" ht="15" hidden="false" customHeight="false" outlineLevel="0" collapsed="false">
      <c r="A146" s="12"/>
      <c r="B146" s="13"/>
      <c r="C146" s="13"/>
      <c r="D146" s="14"/>
      <c r="E146" s="14"/>
      <c r="F146" s="22" t="str">
        <f aca="false">IF(D146="","",D146+E146)</f>
        <v/>
      </c>
      <c r="G146" s="13"/>
      <c r="H146" s="13"/>
      <c r="I146" s="13"/>
      <c r="J146" s="13"/>
      <c r="K146" s="23" t="str">
        <f aca="false">IFERROR(IF(A146="","",YEAR(A146)),"")</f>
        <v/>
      </c>
    </row>
    <row r="147" customFormat="false" ht="15" hidden="false" customHeight="false" outlineLevel="0" collapsed="false">
      <c r="A147" s="12"/>
      <c r="B147" s="13"/>
      <c r="C147" s="13"/>
      <c r="D147" s="14"/>
      <c r="E147" s="14"/>
      <c r="F147" s="22" t="str">
        <f aca="false">IF(D147="","",D147+E147)</f>
        <v/>
      </c>
      <c r="G147" s="13"/>
      <c r="H147" s="13"/>
      <c r="I147" s="13"/>
      <c r="J147" s="13"/>
      <c r="K147" s="23" t="str">
        <f aca="false">IFERROR(IF(A147="","",YEAR(A147)),"")</f>
        <v/>
      </c>
    </row>
    <row r="148" customFormat="false" ht="15" hidden="false" customHeight="false" outlineLevel="0" collapsed="false">
      <c r="A148" s="12"/>
      <c r="B148" s="13"/>
      <c r="C148" s="13"/>
      <c r="D148" s="14"/>
      <c r="E148" s="14"/>
      <c r="F148" s="22" t="str">
        <f aca="false">IF(D148="","",D148+E148)</f>
        <v/>
      </c>
      <c r="G148" s="13"/>
      <c r="H148" s="13"/>
      <c r="I148" s="13"/>
      <c r="J148" s="13"/>
      <c r="K148" s="23" t="str">
        <f aca="false">IFERROR(IF(A148="","",YEAR(A148)),"")</f>
        <v/>
      </c>
    </row>
    <row r="149" customFormat="false" ht="15" hidden="false" customHeight="false" outlineLevel="0" collapsed="false">
      <c r="A149" s="12"/>
      <c r="B149" s="13"/>
      <c r="C149" s="13"/>
      <c r="D149" s="14"/>
      <c r="E149" s="14"/>
      <c r="F149" s="22" t="str">
        <f aca="false">IF(D149="","",D149+E149)</f>
        <v/>
      </c>
      <c r="G149" s="13"/>
      <c r="H149" s="13"/>
      <c r="I149" s="13"/>
      <c r="J149" s="13"/>
      <c r="K149" s="23" t="str">
        <f aca="false">IFERROR(IF(A149="","",YEAR(A149)),"")</f>
        <v/>
      </c>
    </row>
    <row r="150" customFormat="false" ht="15" hidden="false" customHeight="false" outlineLevel="0" collapsed="false">
      <c r="A150" s="12"/>
      <c r="B150" s="13"/>
      <c r="C150" s="13"/>
      <c r="D150" s="14"/>
      <c r="E150" s="14"/>
      <c r="F150" s="22" t="str">
        <f aca="false">IF(D150="","",D150+E150)</f>
        <v/>
      </c>
      <c r="G150" s="13"/>
      <c r="H150" s="13"/>
      <c r="I150" s="13"/>
      <c r="J150" s="13"/>
      <c r="K150" s="23" t="str">
        <f aca="false">IFERROR(IF(A150="","",YEAR(A150)),"")</f>
        <v/>
      </c>
    </row>
    <row r="151" customFormat="false" ht="15" hidden="false" customHeight="false" outlineLevel="0" collapsed="false">
      <c r="A151" s="12"/>
      <c r="B151" s="13"/>
      <c r="C151" s="13"/>
      <c r="D151" s="14"/>
      <c r="E151" s="14"/>
      <c r="F151" s="22" t="str">
        <f aca="false">IF(D151="","",D151+E151)</f>
        <v/>
      </c>
      <c r="G151" s="13"/>
      <c r="H151" s="13"/>
      <c r="I151" s="13"/>
      <c r="J151" s="13"/>
      <c r="K151" s="23" t="str">
        <f aca="false">IFERROR(IF(A151="","",YEAR(A151)),"")</f>
        <v/>
      </c>
    </row>
    <row r="152" customFormat="false" ht="15" hidden="false" customHeight="false" outlineLevel="0" collapsed="false">
      <c r="A152" s="12"/>
      <c r="B152" s="13"/>
      <c r="C152" s="13"/>
      <c r="D152" s="14"/>
      <c r="E152" s="14"/>
      <c r="F152" s="22" t="str">
        <f aca="false">IF(D152="","",D152+E152)</f>
        <v/>
      </c>
      <c r="G152" s="13"/>
      <c r="H152" s="13"/>
      <c r="I152" s="13"/>
      <c r="J152" s="13"/>
      <c r="K152" s="23" t="str">
        <f aca="false">IFERROR(IF(A152="","",YEAR(A152)),"")</f>
        <v/>
      </c>
    </row>
    <row r="153" customFormat="false" ht="15" hidden="false" customHeight="false" outlineLevel="0" collapsed="false">
      <c r="A153" s="12"/>
      <c r="B153" s="13"/>
      <c r="C153" s="13"/>
      <c r="D153" s="14"/>
      <c r="E153" s="14"/>
      <c r="F153" s="22" t="str">
        <f aca="false">IF(D153="","",D153+E153)</f>
        <v/>
      </c>
      <c r="G153" s="13"/>
      <c r="H153" s="13"/>
      <c r="I153" s="13"/>
      <c r="J153" s="13"/>
      <c r="K153" s="23" t="str">
        <f aca="false">IFERROR(IF(A153="","",YEAR(A153)),"")</f>
        <v/>
      </c>
    </row>
    <row r="154" customFormat="false" ht="15" hidden="false" customHeight="false" outlineLevel="0" collapsed="false">
      <c r="A154" s="12"/>
      <c r="B154" s="13"/>
      <c r="C154" s="13"/>
      <c r="D154" s="14"/>
      <c r="E154" s="14"/>
      <c r="F154" s="22" t="str">
        <f aca="false">IF(D154="","",D154+E154)</f>
        <v/>
      </c>
      <c r="G154" s="13"/>
      <c r="H154" s="13"/>
      <c r="I154" s="13"/>
      <c r="J154" s="13"/>
      <c r="K154" s="23" t="str">
        <f aca="false">IFERROR(IF(A154="","",YEAR(A154)),"")</f>
        <v/>
      </c>
    </row>
    <row r="155" customFormat="false" ht="15" hidden="false" customHeight="false" outlineLevel="0" collapsed="false">
      <c r="A155" s="12"/>
      <c r="B155" s="13"/>
      <c r="C155" s="13"/>
      <c r="D155" s="14"/>
      <c r="E155" s="14"/>
      <c r="F155" s="22" t="str">
        <f aca="false">IF(D155="","",D155+E155)</f>
        <v/>
      </c>
      <c r="G155" s="13"/>
      <c r="H155" s="13"/>
      <c r="I155" s="13"/>
      <c r="J155" s="13"/>
      <c r="K155" s="23" t="str">
        <f aca="false">IFERROR(IF(A155="","",YEAR(A155)),"")</f>
        <v/>
      </c>
    </row>
    <row r="156" customFormat="false" ht="15" hidden="false" customHeight="false" outlineLevel="0" collapsed="false">
      <c r="A156" s="12"/>
      <c r="B156" s="13"/>
      <c r="C156" s="13"/>
      <c r="D156" s="14"/>
      <c r="E156" s="14"/>
      <c r="F156" s="22" t="str">
        <f aca="false">IF(D156="","",D156+E156)</f>
        <v/>
      </c>
      <c r="G156" s="13"/>
      <c r="H156" s="13"/>
      <c r="I156" s="13"/>
      <c r="J156" s="13"/>
      <c r="K156" s="23" t="str">
        <f aca="false">IFERROR(IF(A156="","",YEAR(A156)),"")</f>
        <v/>
      </c>
    </row>
    <row r="157" customFormat="false" ht="15" hidden="false" customHeight="false" outlineLevel="0" collapsed="false">
      <c r="A157" s="12"/>
      <c r="B157" s="13"/>
      <c r="C157" s="13"/>
      <c r="D157" s="14"/>
      <c r="E157" s="14"/>
      <c r="F157" s="22" t="str">
        <f aca="false">IF(D157="","",D157+E157)</f>
        <v/>
      </c>
      <c r="G157" s="13"/>
      <c r="H157" s="13"/>
      <c r="I157" s="13"/>
      <c r="J157" s="13"/>
      <c r="K157" s="23" t="str">
        <f aca="false">IFERROR(IF(A157="","",YEAR(A157)),"")</f>
        <v/>
      </c>
    </row>
    <row r="158" customFormat="false" ht="15" hidden="false" customHeight="false" outlineLevel="0" collapsed="false">
      <c r="A158" s="12"/>
      <c r="B158" s="13"/>
      <c r="C158" s="13"/>
      <c r="D158" s="14"/>
      <c r="E158" s="14"/>
      <c r="F158" s="22" t="str">
        <f aca="false">IF(D158="","",D158+E158)</f>
        <v/>
      </c>
      <c r="G158" s="13"/>
      <c r="H158" s="13"/>
      <c r="I158" s="13"/>
      <c r="J158" s="13"/>
      <c r="K158" s="23" t="str">
        <f aca="false">IFERROR(IF(A158="","",YEAR(A158)),"")</f>
        <v/>
      </c>
    </row>
    <row r="159" customFormat="false" ht="15" hidden="false" customHeight="false" outlineLevel="0" collapsed="false">
      <c r="A159" s="12"/>
      <c r="B159" s="13"/>
      <c r="C159" s="13"/>
      <c r="D159" s="14"/>
      <c r="E159" s="14"/>
      <c r="F159" s="22" t="str">
        <f aca="false">IF(D159="","",D159+E159)</f>
        <v/>
      </c>
      <c r="G159" s="13"/>
      <c r="H159" s="13"/>
      <c r="I159" s="13"/>
      <c r="J159" s="13"/>
      <c r="K159" s="23" t="str">
        <f aca="false">IFERROR(IF(A159="","",YEAR(A159)),"")</f>
        <v/>
      </c>
    </row>
    <row r="160" customFormat="false" ht="15" hidden="false" customHeight="false" outlineLevel="0" collapsed="false">
      <c r="A160" s="12"/>
      <c r="B160" s="13"/>
      <c r="C160" s="13"/>
      <c r="D160" s="14"/>
      <c r="E160" s="14"/>
      <c r="F160" s="22" t="str">
        <f aca="false">IF(D160="","",D160+E160)</f>
        <v/>
      </c>
      <c r="G160" s="13"/>
      <c r="H160" s="13"/>
      <c r="I160" s="13"/>
      <c r="J160" s="13"/>
      <c r="K160" s="23" t="str">
        <f aca="false">IFERROR(IF(A160="","",YEAR(A160)),"")</f>
        <v/>
      </c>
    </row>
    <row r="161" customFormat="false" ht="15" hidden="false" customHeight="false" outlineLevel="0" collapsed="false">
      <c r="A161" s="12"/>
      <c r="B161" s="13"/>
      <c r="C161" s="13"/>
      <c r="D161" s="14"/>
      <c r="E161" s="14"/>
      <c r="F161" s="22" t="str">
        <f aca="false">IF(D161="","",D161+E161)</f>
        <v/>
      </c>
      <c r="G161" s="13"/>
      <c r="H161" s="13"/>
      <c r="I161" s="13"/>
      <c r="J161" s="13"/>
      <c r="K161" s="23" t="str">
        <f aca="false">IFERROR(IF(A161="","",YEAR(A161)),"")</f>
        <v/>
      </c>
    </row>
    <row r="162" customFormat="false" ht="15" hidden="false" customHeight="false" outlineLevel="0" collapsed="false">
      <c r="A162" s="12"/>
      <c r="B162" s="13"/>
      <c r="C162" s="13"/>
      <c r="D162" s="14"/>
      <c r="E162" s="14"/>
      <c r="F162" s="22" t="str">
        <f aca="false">IF(D162="","",D162+E162)</f>
        <v/>
      </c>
      <c r="G162" s="13"/>
      <c r="H162" s="13"/>
      <c r="I162" s="13"/>
      <c r="J162" s="13"/>
      <c r="K162" s="23" t="str">
        <f aca="false">IFERROR(IF(A162="","",YEAR(A162)),"")</f>
        <v/>
      </c>
    </row>
    <row r="163" customFormat="false" ht="15" hidden="false" customHeight="false" outlineLevel="0" collapsed="false">
      <c r="A163" s="12"/>
      <c r="B163" s="13"/>
      <c r="C163" s="13"/>
      <c r="D163" s="14"/>
      <c r="E163" s="14"/>
      <c r="F163" s="22" t="str">
        <f aca="false">IF(D163="","",D163+E163)</f>
        <v/>
      </c>
      <c r="G163" s="13"/>
      <c r="H163" s="13"/>
      <c r="I163" s="13"/>
      <c r="J163" s="13"/>
      <c r="K163" s="23" t="str">
        <f aca="false">IFERROR(IF(A163="","",YEAR(A163)),"")</f>
        <v/>
      </c>
    </row>
    <row r="164" customFormat="false" ht="15" hidden="false" customHeight="false" outlineLevel="0" collapsed="false">
      <c r="A164" s="12"/>
      <c r="B164" s="13"/>
      <c r="C164" s="13"/>
      <c r="D164" s="14"/>
      <c r="E164" s="14"/>
      <c r="F164" s="22" t="str">
        <f aca="false">IF(D164="","",D164+E164)</f>
        <v/>
      </c>
      <c r="G164" s="13"/>
      <c r="H164" s="13"/>
      <c r="I164" s="13"/>
      <c r="J164" s="13"/>
      <c r="K164" s="23" t="str">
        <f aca="false">IFERROR(IF(A164="","",YEAR(A164)),"")</f>
        <v/>
      </c>
    </row>
    <row r="165" customFormat="false" ht="15" hidden="false" customHeight="false" outlineLevel="0" collapsed="false">
      <c r="A165" s="12"/>
      <c r="B165" s="13"/>
      <c r="C165" s="13"/>
      <c r="D165" s="14"/>
      <c r="E165" s="14"/>
      <c r="F165" s="22" t="str">
        <f aca="false">IF(D165="","",D165+E165)</f>
        <v/>
      </c>
      <c r="G165" s="13"/>
      <c r="H165" s="13"/>
      <c r="I165" s="13"/>
      <c r="J165" s="13"/>
      <c r="K165" s="23" t="str">
        <f aca="false">IFERROR(IF(A165="","",YEAR(A165)),"")</f>
        <v/>
      </c>
    </row>
    <row r="166" customFormat="false" ht="15" hidden="false" customHeight="false" outlineLevel="0" collapsed="false">
      <c r="A166" s="12"/>
      <c r="B166" s="13"/>
      <c r="C166" s="13"/>
      <c r="D166" s="14"/>
      <c r="E166" s="14"/>
      <c r="F166" s="22" t="str">
        <f aca="false">IF(D166="","",D166+E166)</f>
        <v/>
      </c>
      <c r="G166" s="13"/>
      <c r="H166" s="13"/>
      <c r="I166" s="13"/>
      <c r="J166" s="13"/>
      <c r="K166" s="23" t="str">
        <f aca="false">IFERROR(IF(A166="","",YEAR(A166)),"")</f>
        <v/>
      </c>
    </row>
    <row r="167" customFormat="false" ht="15" hidden="false" customHeight="false" outlineLevel="0" collapsed="false">
      <c r="A167" s="12"/>
      <c r="B167" s="13"/>
      <c r="C167" s="13"/>
      <c r="D167" s="14"/>
      <c r="E167" s="14"/>
      <c r="F167" s="22" t="str">
        <f aca="false">IF(D167="","",D167+E167)</f>
        <v/>
      </c>
      <c r="G167" s="13"/>
      <c r="H167" s="13"/>
      <c r="I167" s="13"/>
      <c r="J167" s="13"/>
      <c r="K167" s="23" t="str">
        <f aca="false">IFERROR(IF(A167="","",YEAR(A167)),"")</f>
        <v/>
      </c>
    </row>
    <row r="168" customFormat="false" ht="15" hidden="false" customHeight="false" outlineLevel="0" collapsed="false">
      <c r="A168" s="12"/>
      <c r="B168" s="13"/>
      <c r="C168" s="13"/>
      <c r="D168" s="14"/>
      <c r="E168" s="14"/>
      <c r="F168" s="22" t="str">
        <f aca="false">IF(D168="","",D168+E168)</f>
        <v/>
      </c>
      <c r="G168" s="13"/>
      <c r="H168" s="13"/>
      <c r="I168" s="13"/>
      <c r="J168" s="13"/>
      <c r="K168" s="23" t="str">
        <f aca="false">IFERROR(IF(A168="","",YEAR(A168)),"")</f>
        <v/>
      </c>
    </row>
    <row r="169" customFormat="false" ht="15" hidden="false" customHeight="false" outlineLevel="0" collapsed="false">
      <c r="A169" s="12"/>
      <c r="B169" s="13"/>
      <c r="C169" s="13"/>
      <c r="D169" s="14"/>
      <c r="E169" s="14"/>
      <c r="F169" s="22" t="str">
        <f aca="false">IF(D169="","",D169+E169)</f>
        <v/>
      </c>
      <c r="G169" s="13"/>
      <c r="H169" s="13"/>
      <c r="I169" s="13"/>
      <c r="J169" s="13"/>
      <c r="K169" s="23" t="str">
        <f aca="false">IFERROR(IF(A169="","",YEAR(A169)),"")</f>
        <v/>
      </c>
    </row>
    <row r="170" customFormat="false" ht="15" hidden="false" customHeight="false" outlineLevel="0" collapsed="false">
      <c r="A170" s="12"/>
      <c r="B170" s="13"/>
      <c r="C170" s="13"/>
      <c r="D170" s="14"/>
      <c r="E170" s="14"/>
      <c r="F170" s="22" t="str">
        <f aca="false">IF(D170="","",D170+E170)</f>
        <v/>
      </c>
      <c r="G170" s="13"/>
      <c r="H170" s="13"/>
      <c r="I170" s="13"/>
      <c r="J170" s="13"/>
      <c r="K170" s="23" t="str">
        <f aca="false">IFERROR(IF(A170="","",YEAR(A170)),"")</f>
        <v/>
      </c>
    </row>
    <row r="171" customFormat="false" ht="15" hidden="false" customHeight="false" outlineLevel="0" collapsed="false">
      <c r="A171" s="12"/>
      <c r="B171" s="13"/>
      <c r="C171" s="13"/>
      <c r="D171" s="14"/>
      <c r="E171" s="14"/>
      <c r="F171" s="22" t="str">
        <f aca="false">IF(D171="","",D171+E171)</f>
        <v/>
      </c>
      <c r="G171" s="13"/>
      <c r="H171" s="13"/>
      <c r="I171" s="13"/>
      <c r="J171" s="13"/>
      <c r="K171" s="23" t="str">
        <f aca="false">IFERROR(IF(A171="","",YEAR(A171)),"")</f>
        <v/>
      </c>
    </row>
    <row r="172" customFormat="false" ht="15" hidden="false" customHeight="false" outlineLevel="0" collapsed="false">
      <c r="A172" s="12"/>
      <c r="B172" s="13"/>
      <c r="C172" s="13"/>
      <c r="D172" s="14"/>
      <c r="E172" s="14"/>
      <c r="F172" s="22" t="str">
        <f aca="false">IF(D172="","",D172+E172)</f>
        <v/>
      </c>
      <c r="G172" s="13"/>
      <c r="H172" s="13"/>
      <c r="I172" s="13"/>
      <c r="J172" s="13"/>
      <c r="K172" s="23" t="str">
        <f aca="false">IFERROR(IF(A172="","",YEAR(A172)),"")</f>
        <v/>
      </c>
    </row>
    <row r="173" customFormat="false" ht="15" hidden="false" customHeight="false" outlineLevel="0" collapsed="false">
      <c r="A173" s="12"/>
      <c r="B173" s="13"/>
      <c r="C173" s="13"/>
      <c r="D173" s="14"/>
      <c r="E173" s="14"/>
      <c r="F173" s="22" t="str">
        <f aca="false">IF(D173="","",D173+E173)</f>
        <v/>
      </c>
      <c r="G173" s="13"/>
      <c r="H173" s="13"/>
      <c r="I173" s="13"/>
      <c r="J173" s="13"/>
      <c r="K173" s="23" t="str">
        <f aca="false">IFERROR(IF(A173="","",YEAR(A173)),"")</f>
        <v/>
      </c>
    </row>
    <row r="174" customFormat="false" ht="15" hidden="false" customHeight="false" outlineLevel="0" collapsed="false">
      <c r="A174" s="12"/>
      <c r="B174" s="13"/>
      <c r="C174" s="13"/>
      <c r="D174" s="14"/>
      <c r="E174" s="14"/>
      <c r="F174" s="22" t="str">
        <f aca="false">IF(D174="","",D174+E174)</f>
        <v/>
      </c>
      <c r="G174" s="13"/>
      <c r="H174" s="13"/>
      <c r="I174" s="13"/>
      <c r="J174" s="13"/>
      <c r="K174" s="23" t="str">
        <f aca="false">IFERROR(IF(A174="","",YEAR(A174)),"")</f>
        <v/>
      </c>
    </row>
    <row r="175" customFormat="false" ht="15" hidden="false" customHeight="false" outlineLevel="0" collapsed="false">
      <c r="A175" s="12"/>
      <c r="B175" s="13"/>
      <c r="C175" s="13"/>
      <c r="D175" s="14"/>
      <c r="E175" s="14"/>
      <c r="F175" s="22" t="str">
        <f aca="false">IF(D175="","",D175+E175)</f>
        <v/>
      </c>
      <c r="G175" s="13"/>
      <c r="H175" s="13"/>
      <c r="I175" s="13"/>
      <c r="J175" s="13"/>
      <c r="K175" s="23" t="str">
        <f aca="false">IFERROR(IF(A175="","",YEAR(A175)),"")</f>
        <v/>
      </c>
    </row>
    <row r="176" customFormat="false" ht="15" hidden="false" customHeight="false" outlineLevel="0" collapsed="false">
      <c r="A176" s="12"/>
      <c r="B176" s="13"/>
      <c r="C176" s="13"/>
      <c r="D176" s="14"/>
      <c r="E176" s="14"/>
      <c r="F176" s="22" t="str">
        <f aca="false">IF(D176="","",D176+E176)</f>
        <v/>
      </c>
      <c r="G176" s="13"/>
      <c r="H176" s="13"/>
      <c r="I176" s="13"/>
      <c r="J176" s="13"/>
      <c r="K176" s="23" t="str">
        <f aca="false">IFERROR(IF(A176="","",YEAR(A176)),"")</f>
        <v/>
      </c>
    </row>
    <row r="177" customFormat="false" ht="15" hidden="false" customHeight="false" outlineLevel="0" collapsed="false">
      <c r="A177" s="12"/>
      <c r="B177" s="13"/>
      <c r="C177" s="13"/>
      <c r="D177" s="14"/>
      <c r="E177" s="14"/>
      <c r="F177" s="22" t="str">
        <f aca="false">IF(D177="","",D177+E177)</f>
        <v/>
      </c>
      <c r="G177" s="13"/>
      <c r="H177" s="13"/>
      <c r="I177" s="13"/>
      <c r="J177" s="13"/>
      <c r="K177" s="23" t="str">
        <f aca="false">IFERROR(IF(A177="","",YEAR(A177)),"")</f>
        <v/>
      </c>
    </row>
    <row r="178" customFormat="false" ht="15" hidden="false" customHeight="false" outlineLevel="0" collapsed="false">
      <c r="A178" s="12"/>
      <c r="B178" s="13"/>
      <c r="C178" s="13"/>
      <c r="D178" s="14"/>
      <c r="E178" s="14"/>
      <c r="F178" s="22" t="str">
        <f aca="false">IF(D178="","",D178+E178)</f>
        <v/>
      </c>
      <c r="G178" s="13"/>
      <c r="H178" s="13"/>
      <c r="I178" s="13"/>
      <c r="J178" s="13"/>
      <c r="K178" s="23" t="str">
        <f aca="false">IFERROR(IF(A178="","",YEAR(A178)),"")</f>
        <v/>
      </c>
    </row>
    <row r="179" customFormat="false" ht="15" hidden="false" customHeight="false" outlineLevel="0" collapsed="false">
      <c r="A179" s="12"/>
      <c r="B179" s="13"/>
      <c r="C179" s="13"/>
      <c r="D179" s="14"/>
      <c r="E179" s="14"/>
      <c r="F179" s="22" t="str">
        <f aca="false">IF(D179="","",D179+E179)</f>
        <v/>
      </c>
      <c r="G179" s="13"/>
      <c r="H179" s="13"/>
      <c r="I179" s="13"/>
      <c r="J179" s="13"/>
      <c r="K179" s="23" t="str">
        <f aca="false">IFERROR(IF(A179="","",YEAR(A179)),"")</f>
        <v/>
      </c>
    </row>
    <row r="180" customFormat="false" ht="15" hidden="false" customHeight="false" outlineLevel="0" collapsed="false">
      <c r="A180" s="12"/>
      <c r="B180" s="13"/>
      <c r="C180" s="13"/>
      <c r="D180" s="14"/>
      <c r="E180" s="14"/>
      <c r="F180" s="22" t="str">
        <f aca="false">IF(D180="","",D180+E180)</f>
        <v/>
      </c>
      <c r="G180" s="13"/>
      <c r="H180" s="13"/>
      <c r="I180" s="13"/>
      <c r="J180" s="13"/>
      <c r="K180" s="23" t="str">
        <f aca="false">IFERROR(IF(A180="","",YEAR(A180)),"")</f>
        <v/>
      </c>
    </row>
    <row r="181" customFormat="false" ht="15" hidden="false" customHeight="false" outlineLevel="0" collapsed="false">
      <c r="A181" s="12"/>
      <c r="B181" s="13"/>
      <c r="C181" s="13"/>
      <c r="D181" s="14"/>
      <c r="E181" s="14"/>
      <c r="F181" s="22" t="str">
        <f aca="false">IF(D181="","",D181+E181)</f>
        <v/>
      </c>
      <c r="G181" s="13"/>
      <c r="H181" s="13"/>
      <c r="I181" s="13"/>
      <c r="J181" s="13"/>
      <c r="K181" s="23" t="str">
        <f aca="false">IFERROR(IF(A181="","",YEAR(A181)),"")</f>
        <v/>
      </c>
    </row>
    <row r="182" customFormat="false" ht="15" hidden="false" customHeight="false" outlineLevel="0" collapsed="false">
      <c r="A182" s="12"/>
      <c r="B182" s="13"/>
      <c r="C182" s="13"/>
      <c r="D182" s="14"/>
      <c r="E182" s="14"/>
      <c r="F182" s="22" t="str">
        <f aca="false">IF(D182="","",D182+E182)</f>
        <v/>
      </c>
      <c r="G182" s="13"/>
      <c r="H182" s="13"/>
      <c r="I182" s="13"/>
      <c r="J182" s="13"/>
      <c r="K182" s="23" t="str">
        <f aca="false">IFERROR(IF(A182="","",YEAR(A182)),"")</f>
        <v/>
      </c>
    </row>
    <row r="183" customFormat="false" ht="15" hidden="false" customHeight="false" outlineLevel="0" collapsed="false">
      <c r="A183" s="12"/>
      <c r="B183" s="13"/>
      <c r="C183" s="13"/>
      <c r="D183" s="14"/>
      <c r="E183" s="14"/>
      <c r="F183" s="22" t="str">
        <f aca="false">IF(D183="","",D183+E183)</f>
        <v/>
      </c>
      <c r="G183" s="13"/>
      <c r="H183" s="13"/>
      <c r="I183" s="13"/>
      <c r="J183" s="13"/>
      <c r="K183" s="23" t="str">
        <f aca="false">IFERROR(IF(A183="","",YEAR(A183)),"")</f>
        <v/>
      </c>
    </row>
    <row r="184" customFormat="false" ht="15" hidden="false" customHeight="false" outlineLevel="0" collapsed="false">
      <c r="A184" s="12"/>
      <c r="B184" s="13"/>
      <c r="C184" s="13"/>
      <c r="D184" s="14"/>
      <c r="E184" s="14"/>
      <c r="F184" s="22" t="str">
        <f aca="false">IF(D184="","",D184+E184)</f>
        <v/>
      </c>
      <c r="G184" s="13"/>
      <c r="H184" s="13"/>
      <c r="I184" s="13"/>
      <c r="J184" s="13"/>
      <c r="K184" s="23" t="str">
        <f aca="false">IFERROR(IF(A184="","",YEAR(A184)),"")</f>
        <v/>
      </c>
    </row>
    <row r="185" customFormat="false" ht="15" hidden="false" customHeight="false" outlineLevel="0" collapsed="false">
      <c r="A185" s="12"/>
      <c r="B185" s="13"/>
      <c r="C185" s="13"/>
      <c r="D185" s="14"/>
      <c r="E185" s="14"/>
      <c r="F185" s="22" t="str">
        <f aca="false">IF(D185="","",D185+E185)</f>
        <v/>
      </c>
      <c r="G185" s="13"/>
      <c r="H185" s="13"/>
      <c r="I185" s="13"/>
      <c r="J185" s="13"/>
      <c r="K185" s="23" t="str">
        <f aca="false">IFERROR(IF(A185="","",YEAR(A185)),"")</f>
        <v/>
      </c>
    </row>
    <row r="186" customFormat="false" ht="15" hidden="false" customHeight="false" outlineLevel="0" collapsed="false">
      <c r="A186" s="12"/>
      <c r="B186" s="13"/>
      <c r="C186" s="13"/>
      <c r="D186" s="14"/>
      <c r="E186" s="14"/>
      <c r="F186" s="22" t="str">
        <f aca="false">IF(D186="","",D186+E186)</f>
        <v/>
      </c>
      <c r="G186" s="13"/>
      <c r="H186" s="13"/>
      <c r="I186" s="13"/>
      <c r="J186" s="13"/>
      <c r="K186" s="23" t="str">
        <f aca="false">IFERROR(IF(A186="","",YEAR(A186)),"")</f>
        <v/>
      </c>
    </row>
    <row r="187" customFormat="false" ht="15" hidden="false" customHeight="false" outlineLevel="0" collapsed="false">
      <c r="A187" s="12"/>
      <c r="B187" s="13"/>
      <c r="C187" s="13"/>
      <c r="D187" s="14"/>
      <c r="E187" s="14"/>
      <c r="F187" s="22" t="str">
        <f aca="false">IF(D187="","",D187+E187)</f>
        <v/>
      </c>
      <c r="G187" s="13"/>
      <c r="H187" s="13"/>
      <c r="I187" s="13"/>
      <c r="J187" s="13"/>
      <c r="K187" s="23" t="str">
        <f aca="false">IFERROR(IF(A187="","",YEAR(A187)),"")</f>
        <v/>
      </c>
    </row>
    <row r="188" customFormat="false" ht="15" hidden="false" customHeight="false" outlineLevel="0" collapsed="false">
      <c r="A188" s="12"/>
      <c r="B188" s="13"/>
      <c r="C188" s="13"/>
      <c r="D188" s="14"/>
      <c r="E188" s="14"/>
      <c r="F188" s="22" t="str">
        <f aca="false">IF(D188="","",D188+E188)</f>
        <v/>
      </c>
      <c r="G188" s="13"/>
      <c r="H188" s="13"/>
      <c r="I188" s="13"/>
      <c r="J188" s="13"/>
      <c r="K188" s="23" t="str">
        <f aca="false">IFERROR(IF(A188="","",YEAR(A188)),"")</f>
        <v/>
      </c>
    </row>
    <row r="189" customFormat="false" ht="15" hidden="false" customHeight="false" outlineLevel="0" collapsed="false">
      <c r="A189" s="12"/>
      <c r="B189" s="13"/>
      <c r="C189" s="13"/>
      <c r="D189" s="14"/>
      <c r="E189" s="14"/>
      <c r="F189" s="22" t="str">
        <f aca="false">IF(D189="","",D189+E189)</f>
        <v/>
      </c>
      <c r="G189" s="13"/>
      <c r="H189" s="13"/>
      <c r="I189" s="13"/>
      <c r="J189" s="13"/>
      <c r="K189" s="23" t="str">
        <f aca="false">IFERROR(IF(A189="","",YEAR(A189)),"")</f>
        <v/>
      </c>
    </row>
    <row r="190" customFormat="false" ht="15" hidden="false" customHeight="false" outlineLevel="0" collapsed="false">
      <c r="A190" s="12"/>
      <c r="B190" s="13"/>
      <c r="C190" s="13"/>
      <c r="D190" s="14"/>
      <c r="E190" s="14"/>
      <c r="F190" s="22" t="str">
        <f aca="false">IF(D190="","",D190+E190)</f>
        <v/>
      </c>
      <c r="G190" s="13"/>
      <c r="H190" s="13"/>
      <c r="I190" s="13"/>
      <c r="J190" s="13"/>
      <c r="K190" s="23" t="str">
        <f aca="false">IFERROR(IF(A190="","",YEAR(A190)),"")</f>
        <v/>
      </c>
    </row>
    <row r="191" customFormat="false" ht="15" hidden="false" customHeight="false" outlineLevel="0" collapsed="false">
      <c r="A191" s="12"/>
      <c r="B191" s="13"/>
      <c r="C191" s="13"/>
      <c r="D191" s="14"/>
      <c r="E191" s="14"/>
      <c r="F191" s="22" t="str">
        <f aca="false">IF(D191="","",D191+E191)</f>
        <v/>
      </c>
      <c r="G191" s="13"/>
      <c r="H191" s="13"/>
      <c r="I191" s="13"/>
      <c r="J191" s="13"/>
      <c r="K191" s="23" t="str">
        <f aca="false">IFERROR(IF(A191="","",YEAR(A191)),"")</f>
        <v/>
      </c>
    </row>
    <row r="192" customFormat="false" ht="15" hidden="false" customHeight="false" outlineLevel="0" collapsed="false">
      <c r="A192" s="12"/>
      <c r="B192" s="13"/>
      <c r="C192" s="13"/>
      <c r="D192" s="14"/>
      <c r="E192" s="14"/>
      <c r="F192" s="22" t="str">
        <f aca="false">IF(D192="","",D192+E192)</f>
        <v/>
      </c>
      <c r="G192" s="13"/>
      <c r="H192" s="13"/>
      <c r="I192" s="13"/>
      <c r="J192" s="13"/>
      <c r="K192" s="23" t="str">
        <f aca="false">IFERROR(IF(A192="","",YEAR(A192)),"")</f>
        <v/>
      </c>
    </row>
    <row r="193" customFormat="false" ht="15" hidden="false" customHeight="false" outlineLevel="0" collapsed="false">
      <c r="A193" s="12"/>
      <c r="B193" s="13"/>
      <c r="C193" s="13"/>
      <c r="D193" s="14"/>
      <c r="E193" s="14"/>
      <c r="F193" s="22" t="str">
        <f aca="false">IF(D193="","",D193+E193)</f>
        <v/>
      </c>
      <c r="G193" s="13"/>
      <c r="H193" s="13"/>
      <c r="I193" s="13"/>
      <c r="J193" s="13"/>
      <c r="K193" s="23" t="str">
        <f aca="false">IFERROR(IF(A193="","",YEAR(A193)),"")</f>
        <v/>
      </c>
    </row>
    <row r="194" customFormat="false" ht="15" hidden="false" customHeight="false" outlineLevel="0" collapsed="false">
      <c r="A194" s="12"/>
      <c r="B194" s="13"/>
      <c r="C194" s="13"/>
      <c r="D194" s="14"/>
      <c r="E194" s="14"/>
      <c r="F194" s="22" t="str">
        <f aca="false">IF(D194="","",D194+E194)</f>
        <v/>
      </c>
      <c r="G194" s="13"/>
      <c r="H194" s="13"/>
      <c r="I194" s="13"/>
      <c r="J194" s="13"/>
      <c r="K194" s="23" t="str">
        <f aca="false">IFERROR(IF(A194="","",YEAR(A194)),"")</f>
        <v/>
      </c>
    </row>
    <row r="195" customFormat="false" ht="15" hidden="false" customHeight="false" outlineLevel="0" collapsed="false">
      <c r="A195" s="12"/>
      <c r="B195" s="13"/>
      <c r="C195" s="13"/>
      <c r="D195" s="14"/>
      <c r="E195" s="14"/>
      <c r="F195" s="22" t="str">
        <f aca="false">IF(D195="","",D195+E195)</f>
        <v/>
      </c>
      <c r="G195" s="13"/>
      <c r="H195" s="13"/>
      <c r="I195" s="13"/>
      <c r="J195" s="13"/>
      <c r="K195" s="23" t="str">
        <f aca="false">IFERROR(IF(A195="","",YEAR(A195)),"")</f>
        <v/>
      </c>
    </row>
    <row r="196" customFormat="false" ht="15" hidden="false" customHeight="false" outlineLevel="0" collapsed="false">
      <c r="A196" s="12"/>
      <c r="B196" s="13"/>
      <c r="C196" s="13"/>
      <c r="D196" s="14"/>
      <c r="E196" s="14"/>
      <c r="F196" s="22" t="str">
        <f aca="false">IF(D196="","",D196+E196)</f>
        <v/>
      </c>
      <c r="G196" s="13"/>
      <c r="H196" s="13"/>
      <c r="I196" s="13"/>
      <c r="J196" s="13"/>
      <c r="K196" s="23" t="str">
        <f aca="false">IFERROR(IF(A196="","",YEAR(A196)),"")</f>
        <v/>
      </c>
    </row>
    <row r="197" customFormat="false" ht="15" hidden="false" customHeight="false" outlineLevel="0" collapsed="false">
      <c r="A197" s="12"/>
      <c r="B197" s="13"/>
      <c r="C197" s="13"/>
      <c r="D197" s="14"/>
      <c r="E197" s="14"/>
      <c r="F197" s="22" t="str">
        <f aca="false">IF(D197="","",D197+E197)</f>
        <v/>
      </c>
      <c r="G197" s="13"/>
      <c r="H197" s="13"/>
      <c r="I197" s="13"/>
      <c r="J197" s="13"/>
      <c r="K197" s="23" t="str">
        <f aca="false">IFERROR(IF(A197="","",YEAR(A197)),"")</f>
        <v/>
      </c>
    </row>
    <row r="198" customFormat="false" ht="15" hidden="false" customHeight="false" outlineLevel="0" collapsed="false">
      <c r="A198" s="12"/>
      <c r="B198" s="13"/>
      <c r="C198" s="13"/>
      <c r="D198" s="14"/>
      <c r="E198" s="14"/>
      <c r="F198" s="22" t="str">
        <f aca="false">IF(D198="","",D198+E198)</f>
        <v/>
      </c>
      <c r="G198" s="13"/>
      <c r="H198" s="13"/>
      <c r="I198" s="13"/>
      <c r="J198" s="13"/>
      <c r="K198" s="23" t="str">
        <f aca="false">IFERROR(IF(A198="","",YEAR(A198)),"")</f>
        <v/>
      </c>
    </row>
    <row r="199" customFormat="false" ht="15" hidden="false" customHeight="false" outlineLevel="0" collapsed="false">
      <c r="A199" s="12"/>
      <c r="B199" s="13"/>
      <c r="C199" s="13"/>
      <c r="D199" s="14"/>
      <c r="E199" s="14"/>
      <c r="F199" s="22" t="str">
        <f aca="false">IF(D199="","",D199+E199)</f>
        <v/>
      </c>
      <c r="G199" s="13"/>
      <c r="H199" s="13"/>
      <c r="I199" s="13"/>
      <c r="J199" s="13"/>
      <c r="K199" s="23" t="str">
        <f aca="false">IFERROR(IF(A199="","",YEAR(A199)),"")</f>
        <v/>
      </c>
    </row>
    <row r="200" customFormat="false" ht="15" hidden="false" customHeight="false" outlineLevel="0" collapsed="false">
      <c r="A200" s="12"/>
      <c r="B200" s="13"/>
      <c r="C200" s="13"/>
      <c r="D200" s="14"/>
      <c r="E200" s="14"/>
      <c r="F200" s="22" t="str">
        <f aca="false">IF(D200="","",D200+E200)</f>
        <v/>
      </c>
      <c r="G200" s="13"/>
      <c r="H200" s="13"/>
      <c r="I200" s="13"/>
      <c r="J200" s="13"/>
      <c r="K200" s="23" t="str">
        <f aca="false">IFERROR(IF(A200="","",YEAR(A200)),"")</f>
        <v/>
      </c>
    </row>
    <row r="201" customFormat="false" ht="15" hidden="false" customHeight="false" outlineLevel="0" collapsed="false">
      <c r="A201" s="12"/>
      <c r="B201" s="13"/>
      <c r="C201" s="13"/>
      <c r="D201" s="14"/>
      <c r="E201" s="14"/>
      <c r="F201" s="22" t="str">
        <f aca="false">IF(D201="","",D201+E201)</f>
        <v/>
      </c>
      <c r="G201" s="13"/>
      <c r="H201" s="13"/>
      <c r="I201" s="13"/>
      <c r="J201" s="13"/>
      <c r="K201" s="23" t="str">
        <f aca="false">IFERROR(IF(A201="","",YEAR(A201)),"")</f>
        <v/>
      </c>
    </row>
    <row r="202" customFormat="false" ht="15" hidden="false" customHeight="false" outlineLevel="0" collapsed="false">
      <c r="A202" s="12"/>
      <c r="B202" s="13"/>
      <c r="C202" s="13"/>
      <c r="D202" s="14"/>
      <c r="E202" s="14"/>
      <c r="F202" s="22" t="str">
        <f aca="false">IF(D202="","",D202+E202)</f>
        <v/>
      </c>
      <c r="G202" s="13"/>
      <c r="H202" s="13"/>
      <c r="I202" s="13"/>
      <c r="J202" s="13"/>
      <c r="K202" s="23" t="str">
        <f aca="false">IFERROR(IF(A202="","",YEAR(A202)),"")</f>
        <v/>
      </c>
    </row>
    <row r="203" customFormat="false" ht="15" hidden="false" customHeight="false" outlineLevel="0" collapsed="false">
      <c r="A203" s="12"/>
      <c r="B203" s="13"/>
      <c r="C203" s="13"/>
      <c r="D203" s="14"/>
      <c r="E203" s="14"/>
      <c r="F203" s="22" t="str">
        <f aca="false">IF(D203="","",D203+E203)</f>
        <v/>
      </c>
      <c r="G203" s="13"/>
      <c r="H203" s="13"/>
      <c r="I203" s="13"/>
      <c r="J203" s="13"/>
      <c r="K203" s="23" t="str">
        <f aca="false">IFERROR(IF(A203="","",YEAR(A203)),"")</f>
        <v/>
      </c>
    </row>
    <row r="204" customFormat="false" ht="15" hidden="false" customHeight="false" outlineLevel="0" collapsed="false">
      <c r="A204" s="12"/>
      <c r="B204" s="13"/>
      <c r="C204" s="13"/>
      <c r="D204" s="14"/>
      <c r="E204" s="14"/>
      <c r="F204" s="22" t="str">
        <f aca="false">IF(D204="","",D204+E204)</f>
        <v/>
      </c>
      <c r="G204" s="13"/>
      <c r="H204" s="13"/>
      <c r="I204" s="13"/>
      <c r="J204" s="13"/>
      <c r="K204" s="23" t="str">
        <f aca="false">IFERROR(IF(A204="","",YEAR(A204)),"")</f>
        <v/>
      </c>
    </row>
    <row r="205" customFormat="false" ht="15" hidden="false" customHeight="false" outlineLevel="0" collapsed="false">
      <c r="A205" s="12"/>
      <c r="B205" s="13"/>
      <c r="C205" s="13"/>
      <c r="D205" s="14"/>
      <c r="E205" s="14"/>
      <c r="F205" s="22" t="str">
        <f aca="false">IF(D205="","",D205+E205)</f>
        <v/>
      </c>
      <c r="G205" s="13"/>
      <c r="H205" s="13"/>
      <c r="I205" s="13"/>
      <c r="J205" s="13"/>
      <c r="K205" s="23" t="str">
        <f aca="false">IFERROR(IF(A205="","",YEAR(A205)),"")</f>
        <v/>
      </c>
    </row>
    <row r="206" customFormat="false" ht="15" hidden="false" customHeight="false" outlineLevel="0" collapsed="false">
      <c r="A206" s="12"/>
      <c r="B206" s="13"/>
      <c r="C206" s="13"/>
      <c r="D206" s="14"/>
      <c r="E206" s="14"/>
      <c r="F206" s="22" t="str">
        <f aca="false">IF(D206="","",D206+E206)</f>
        <v/>
      </c>
      <c r="G206" s="13"/>
      <c r="H206" s="13"/>
      <c r="I206" s="13"/>
      <c r="J206" s="13"/>
      <c r="K206" s="23" t="str">
        <f aca="false">IFERROR(IF(A206="","",YEAR(A206)),"")</f>
        <v/>
      </c>
    </row>
    <row r="207" customFormat="false" ht="15" hidden="false" customHeight="false" outlineLevel="0" collapsed="false">
      <c r="A207" s="12"/>
      <c r="B207" s="13"/>
      <c r="C207" s="13"/>
      <c r="D207" s="14"/>
      <c r="E207" s="14"/>
      <c r="F207" s="22" t="str">
        <f aca="false">IF(D207="","",D207+E207)</f>
        <v/>
      </c>
      <c r="G207" s="13"/>
      <c r="H207" s="13"/>
      <c r="I207" s="13"/>
      <c r="J207" s="13"/>
      <c r="K207" s="23" t="str">
        <f aca="false">IFERROR(IF(A207="","",YEAR(A207)),"")</f>
        <v/>
      </c>
    </row>
    <row r="208" customFormat="false" ht="15" hidden="false" customHeight="false" outlineLevel="0" collapsed="false">
      <c r="A208" s="12"/>
      <c r="B208" s="13"/>
      <c r="C208" s="13"/>
      <c r="D208" s="14"/>
      <c r="E208" s="14"/>
      <c r="F208" s="22" t="str">
        <f aca="false">IF(D208="","",D208+E208)</f>
        <v/>
      </c>
      <c r="G208" s="13"/>
      <c r="H208" s="13"/>
      <c r="I208" s="13"/>
      <c r="J208" s="13"/>
      <c r="K208" s="23" t="str">
        <f aca="false">IFERROR(IF(A208="","",YEAR(A208)),"")</f>
        <v/>
      </c>
    </row>
    <row r="209" customFormat="false" ht="15" hidden="false" customHeight="false" outlineLevel="0" collapsed="false">
      <c r="A209" s="12"/>
      <c r="B209" s="13"/>
      <c r="C209" s="13"/>
      <c r="D209" s="14"/>
      <c r="E209" s="14"/>
      <c r="F209" s="22" t="str">
        <f aca="false">IF(D209="","",D209+E209)</f>
        <v/>
      </c>
      <c r="G209" s="13"/>
      <c r="H209" s="13"/>
      <c r="I209" s="13"/>
      <c r="J209" s="13"/>
      <c r="K209" s="23" t="str">
        <f aca="false">IFERROR(IF(A209="","",YEAR(A209)),"")</f>
        <v/>
      </c>
    </row>
    <row r="210" customFormat="false" ht="15" hidden="false" customHeight="false" outlineLevel="0" collapsed="false">
      <c r="A210" s="12"/>
      <c r="B210" s="13"/>
      <c r="C210" s="13"/>
      <c r="D210" s="14"/>
      <c r="E210" s="14"/>
      <c r="F210" s="22" t="str">
        <f aca="false">IF(D210="","",D210+E210)</f>
        <v/>
      </c>
      <c r="G210" s="13"/>
      <c r="H210" s="13"/>
      <c r="I210" s="13"/>
      <c r="J210" s="13"/>
      <c r="K210" s="23" t="str">
        <f aca="false">IFERROR(IF(A210="","",YEAR(A210)),"")</f>
        <v/>
      </c>
    </row>
    <row r="211" customFormat="false" ht="15" hidden="false" customHeight="false" outlineLevel="0" collapsed="false">
      <c r="A211" s="12"/>
      <c r="B211" s="13"/>
      <c r="C211" s="13"/>
      <c r="D211" s="14"/>
      <c r="E211" s="14"/>
      <c r="F211" s="22" t="str">
        <f aca="false">IF(D211="","",D211+E211)</f>
        <v/>
      </c>
      <c r="G211" s="13"/>
      <c r="H211" s="13"/>
      <c r="I211" s="13"/>
      <c r="J211" s="13"/>
      <c r="K211" s="23" t="str">
        <f aca="false">IFERROR(IF(A211="","",YEAR(A211)),"")</f>
        <v/>
      </c>
    </row>
    <row r="212" customFormat="false" ht="15" hidden="false" customHeight="false" outlineLevel="0" collapsed="false">
      <c r="A212" s="12"/>
      <c r="B212" s="13"/>
      <c r="C212" s="13"/>
      <c r="D212" s="14"/>
      <c r="E212" s="14"/>
      <c r="F212" s="22" t="str">
        <f aca="false">IF(D212="","",D212+E212)</f>
        <v/>
      </c>
      <c r="G212" s="13"/>
      <c r="H212" s="13"/>
      <c r="I212" s="13"/>
      <c r="J212" s="13"/>
      <c r="K212" s="23" t="str">
        <f aca="false">IFERROR(IF(A212="","",YEAR(A212)),"")</f>
        <v/>
      </c>
    </row>
    <row r="213" customFormat="false" ht="15" hidden="false" customHeight="false" outlineLevel="0" collapsed="false">
      <c r="A213" s="12"/>
      <c r="B213" s="13"/>
      <c r="C213" s="13"/>
      <c r="D213" s="14"/>
      <c r="E213" s="14"/>
      <c r="F213" s="22" t="str">
        <f aca="false">IF(D213="","",D213+E213)</f>
        <v/>
      </c>
      <c r="G213" s="13"/>
      <c r="H213" s="13"/>
      <c r="I213" s="13"/>
      <c r="J213" s="13"/>
      <c r="K213" s="23" t="str">
        <f aca="false">IFERROR(IF(A213="","",YEAR(A213)),"")</f>
        <v/>
      </c>
    </row>
    <row r="214" customFormat="false" ht="15" hidden="false" customHeight="false" outlineLevel="0" collapsed="false">
      <c r="A214" s="12"/>
      <c r="B214" s="13"/>
      <c r="C214" s="13"/>
      <c r="D214" s="14"/>
      <c r="E214" s="14"/>
      <c r="F214" s="22" t="str">
        <f aca="false">IF(D214="","",D214+E214)</f>
        <v/>
      </c>
      <c r="G214" s="13"/>
      <c r="H214" s="13"/>
      <c r="I214" s="13"/>
      <c r="J214" s="13"/>
      <c r="K214" s="23" t="str">
        <f aca="false">IFERROR(IF(A214="","",YEAR(A214)),"")</f>
        <v/>
      </c>
    </row>
    <row r="215" customFormat="false" ht="15" hidden="false" customHeight="false" outlineLevel="0" collapsed="false">
      <c r="A215" s="12"/>
      <c r="B215" s="13"/>
      <c r="C215" s="13"/>
      <c r="D215" s="14"/>
      <c r="E215" s="14"/>
      <c r="F215" s="22" t="str">
        <f aca="false">IF(D215="","",D215+E215)</f>
        <v/>
      </c>
      <c r="G215" s="13"/>
      <c r="H215" s="13"/>
      <c r="I215" s="13"/>
      <c r="J215" s="13"/>
      <c r="K215" s="23" t="str">
        <f aca="false">IFERROR(IF(A215="","",YEAR(A215)),"")</f>
        <v/>
      </c>
    </row>
    <row r="216" customFormat="false" ht="15" hidden="false" customHeight="false" outlineLevel="0" collapsed="false">
      <c r="A216" s="12"/>
      <c r="B216" s="13"/>
      <c r="C216" s="13"/>
      <c r="D216" s="14"/>
      <c r="E216" s="14"/>
      <c r="F216" s="22" t="str">
        <f aca="false">IF(D216="","",D216+E216)</f>
        <v/>
      </c>
      <c r="G216" s="13"/>
      <c r="H216" s="13"/>
      <c r="I216" s="13"/>
      <c r="J216" s="13"/>
      <c r="K216" s="23" t="str">
        <f aca="false">IFERROR(IF(A216="","",YEAR(A216)),"")</f>
        <v/>
      </c>
    </row>
    <row r="217" customFormat="false" ht="15" hidden="false" customHeight="false" outlineLevel="0" collapsed="false">
      <c r="A217" s="12"/>
      <c r="B217" s="13"/>
      <c r="C217" s="13"/>
      <c r="D217" s="14"/>
      <c r="E217" s="14"/>
      <c r="F217" s="22" t="str">
        <f aca="false">IF(D217="","",D217+E217)</f>
        <v/>
      </c>
      <c r="G217" s="13"/>
      <c r="H217" s="13"/>
      <c r="I217" s="13"/>
      <c r="J217" s="13"/>
      <c r="K217" s="23" t="str">
        <f aca="false">IFERROR(IF(A217="","",YEAR(A217)),"")</f>
        <v/>
      </c>
    </row>
    <row r="218" customFormat="false" ht="15" hidden="false" customHeight="false" outlineLevel="0" collapsed="false">
      <c r="A218" s="12"/>
      <c r="B218" s="13"/>
      <c r="C218" s="13"/>
      <c r="D218" s="14"/>
      <c r="E218" s="14"/>
      <c r="F218" s="22" t="str">
        <f aca="false">IF(D218="","",D218+E218)</f>
        <v/>
      </c>
      <c r="G218" s="13"/>
      <c r="H218" s="13"/>
      <c r="I218" s="13"/>
      <c r="J218" s="13"/>
      <c r="K218" s="23" t="str">
        <f aca="false">IFERROR(IF(A218="","",YEAR(A218)),"")</f>
        <v/>
      </c>
    </row>
    <row r="219" customFormat="false" ht="15" hidden="false" customHeight="false" outlineLevel="0" collapsed="false">
      <c r="A219" s="12"/>
      <c r="B219" s="13"/>
      <c r="C219" s="13"/>
      <c r="D219" s="14"/>
      <c r="E219" s="14"/>
      <c r="F219" s="22" t="str">
        <f aca="false">IF(D219="","",D219+E219)</f>
        <v/>
      </c>
      <c r="G219" s="13"/>
      <c r="H219" s="13"/>
      <c r="I219" s="13"/>
      <c r="J219" s="13"/>
      <c r="K219" s="23" t="str">
        <f aca="false">IFERROR(IF(A219="","",YEAR(A219)),"")</f>
        <v/>
      </c>
    </row>
    <row r="220" customFormat="false" ht="15" hidden="false" customHeight="false" outlineLevel="0" collapsed="false">
      <c r="A220" s="12"/>
      <c r="B220" s="13"/>
      <c r="C220" s="13"/>
      <c r="D220" s="14"/>
      <c r="E220" s="14"/>
      <c r="F220" s="22" t="str">
        <f aca="false">IF(D220="","",D220+E220)</f>
        <v/>
      </c>
      <c r="G220" s="13"/>
      <c r="H220" s="13"/>
      <c r="I220" s="13"/>
      <c r="J220" s="13"/>
      <c r="K220" s="23" t="str">
        <f aca="false">IFERROR(IF(A220="","",YEAR(A220)),"")</f>
        <v/>
      </c>
    </row>
    <row r="221" customFormat="false" ht="15" hidden="false" customHeight="false" outlineLevel="0" collapsed="false">
      <c r="A221" s="12"/>
      <c r="B221" s="13"/>
      <c r="C221" s="13"/>
      <c r="D221" s="14"/>
      <c r="E221" s="14"/>
      <c r="F221" s="22" t="str">
        <f aca="false">IF(D221="","",D221+E221)</f>
        <v/>
      </c>
      <c r="G221" s="13"/>
      <c r="H221" s="13"/>
      <c r="I221" s="13"/>
      <c r="J221" s="13"/>
      <c r="K221" s="23" t="str">
        <f aca="false">IFERROR(IF(A221="","",YEAR(A221)),"")</f>
        <v/>
      </c>
    </row>
    <row r="222" customFormat="false" ht="15" hidden="false" customHeight="false" outlineLevel="0" collapsed="false">
      <c r="A222" s="12"/>
      <c r="B222" s="13"/>
      <c r="C222" s="13"/>
      <c r="D222" s="14"/>
      <c r="E222" s="14"/>
      <c r="F222" s="22" t="str">
        <f aca="false">IF(D222="","",D222+E222)</f>
        <v/>
      </c>
      <c r="G222" s="13"/>
      <c r="H222" s="13"/>
      <c r="I222" s="13"/>
      <c r="J222" s="13"/>
      <c r="K222" s="23" t="str">
        <f aca="false">IFERROR(IF(A222="","",YEAR(A222)),"")</f>
        <v/>
      </c>
    </row>
    <row r="223" customFormat="false" ht="15" hidden="false" customHeight="false" outlineLevel="0" collapsed="false">
      <c r="A223" s="12"/>
      <c r="B223" s="13"/>
      <c r="C223" s="13"/>
      <c r="D223" s="14"/>
      <c r="E223" s="14"/>
      <c r="F223" s="22" t="str">
        <f aca="false">IF(D223="","",D223+E223)</f>
        <v/>
      </c>
      <c r="G223" s="13"/>
      <c r="H223" s="13"/>
      <c r="I223" s="13"/>
      <c r="J223" s="13"/>
      <c r="K223" s="23" t="str">
        <f aca="false">IFERROR(IF(A223="","",YEAR(A223)),"")</f>
        <v/>
      </c>
    </row>
    <row r="224" customFormat="false" ht="15" hidden="false" customHeight="false" outlineLevel="0" collapsed="false">
      <c r="A224" s="12"/>
      <c r="B224" s="13"/>
      <c r="C224" s="13"/>
      <c r="D224" s="14"/>
      <c r="E224" s="14"/>
      <c r="F224" s="22" t="str">
        <f aca="false">IF(D224="","",D224+E224)</f>
        <v/>
      </c>
      <c r="G224" s="13"/>
      <c r="H224" s="13"/>
      <c r="I224" s="13"/>
      <c r="J224" s="13"/>
      <c r="K224" s="23" t="str">
        <f aca="false">IFERROR(IF(A224="","",YEAR(A224)),"")</f>
        <v/>
      </c>
    </row>
    <row r="225" customFormat="false" ht="15" hidden="false" customHeight="false" outlineLevel="0" collapsed="false">
      <c r="A225" s="12"/>
      <c r="B225" s="13"/>
      <c r="C225" s="13"/>
      <c r="D225" s="14"/>
      <c r="E225" s="14"/>
      <c r="F225" s="22" t="str">
        <f aca="false">IF(D225="","",D225+E225)</f>
        <v/>
      </c>
      <c r="G225" s="13"/>
      <c r="H225" s="13"/>
      <c r="I225" s="13"/>
      <c r="J225" s="13"/>
      <c r="K225" s="23" t="str">
        <f aca="false">IFERROR(IF(A225="","",YEAR(A225)),"")</f>
        <v/>
      </c>
    </row>
    <row r="226" customFormat="false" ht="15" hidden="false" customHeight="false" outlineLevel="0" collapsed="false">
      <c r="A226" s="12"/>
      <c r="B226" s="13"/>
      <c r="C226" s="13"/>
      <c r="D226" s="14"/>
      <c r="E226" s="14"/>
      <c r="F226" s="22" t="str">
        <f aca="false">IF(D226="","",D226+E226)</f>
        <v/>
      </c>
      <c r="G226" s="13"/>
      <c r="H226" s="13"/>
      <c r="I226" s="13"/>
      <c r="J226" s="13"/>
      <c r="K226" s="23" t="str">
        <f aca="false">IFERROR(IF(A226="","",YEAR(A226)),"")</f>
        <v/>
      </c>
    </row>
    <row r="227" customFormat="false" ht="15" hidden="false" customHeight="false" outlineLevel="0" collapsed="false">
      <c r="A227" s="12"/>
      <c r="B227" s="13"/>
      <c r="C227" s="13"/>
      <c r="D227" s="14"/>
      <c r="E227" s="14"/>
      <c r="F227" s="22" t="str">
        <f aca="false">IF(D227="","",D227+E227)</f>
        <v/>
      </c>
      <c r="G227" s="13"/>
      <c r="H227" s="13"/>
      <c r="I227" s="13"/>
      <c r="J227" s="13"/>
      <c r="K227" s="23" t="str">
        <f aca="false">IFERROR(IF(A227="","",YEAR(A227)),"")</f>
        <v/>
      </c>
    </row>
    <row r="228" customFormat="false" ht="15" hidden="false" customHeight="false" outlineLevel="0" collapsed="false">
      <c r="A228" s="12"/>
      <c r="B228" s="13"/>
      <c r="C228" s="13"/>
      <c r="D228" s="14"/>
      <c r="E228" s="14"/>
      <c r="F228" s="22" t="str">
        <f aca="false">IF(D228="","",D228+E228)</f>
        <v/>
      </c>
      <c r="G228" s="13"/>
      <c r="H228" s="13"/>
      <c r="I228" s="13"/>
      <c r="J228" s="13"/>
      <c r="K228" s="23" t="str">
        <f aca="false">IFERROR(IF(A228="","",YEAR(A228)),"")</f>
        <v/>
      </c>
    </row>
    <row r="229" customFormat="false" ht="15" hidden="false" customHeight="false" outlineLevel="0" collapsed="false">
      <c r="A229" s="12"/>
      <c r="B229" s="13"/>
      <c r="C229" s="13"/>
      <c r="D229" s="14"/>
      <c r="E229" s="14"/>
      <c r="F229" s="22" t="str">
        <f aca="false">IF(D229="","",D229+E229)</f>
        <v/>
      </c>
      <c r="G229" s="13"/>
      <c r="H229" s="13"/>
      <c r="I229" s="13"/>
      <c r="J229" s="13"/>
      <c r="K229" s="23" t="str">
        <f aca="false">IFERROR(IF(A229="","",YEAR(A229)),"")</f>
        <v/>
      </c>
    </row>
    <row r="230" customFormat="false" ht="15" hidden="false" customHeight="false" outlineLevel="0" collapsed="false">
      <c r="A230" s="12"/>
      <c r="B230" s="13"/>
      <c r="C230" s="13"/>
      <c r="D230" s="14"/>
      <c r="E230" s="14"/>
      <c r="F230" s="22" t="str">
        <f aca="false">IF(D230="","",D230+E230)</f>
        <v/>
      </c>
      <c r="G230" s="13"/>
      <c r="H230" s="13"/>
      <c r="I230" s="13"/>
      <c r="J230" s="13"/>
      <c r="K230" s="23" t="str">
        <f aca="false">IFERROR(IF(A230="","",YEAR(A230)),"")</f>
        <v/>
      </c>
    </row>
    <row r="231" customFormat="false" ht="15" hidden="false" customHeight="false" outlineLevel="0" collapsed="false">
      <c r="A231" s="12"/>
      <c r="B231" s="13"/>
      <c r="C231" s="13"/>
      <c r="D231" s="14"/>
      <c r="E231" s="14"/>
      <c r="F231" s="22" t="str">
        <f aca="false">IF(D231="","",D231+E231)</f>
        <v/>
      </c>
      <c r="G231" s="13"/>
      <c r="H231" s="13"/>
      <c r="I231" s="13"/>
      <c r="J231" s="13"/>
      <c r="K231" s="23" t="str">
        <f aca="false">IFERROR(IF(A231="","",YEAR(A231)),"")</f>
        <v/>
      </c>
    </row>
    <row r="232" customFormat="false" ht="15" hidden="false" customHeight="false" outlineLevel="0" collapsed="false">
      <c r="A232" s="12"/>
      <c r="B232" s="13"/>
      <c r="C232" s="13"/>
      <c r="D232" s="14"/>
      <c r="E232" s="14"/>
      <c r="F232" s="22" t="str">
        <f aca="false">IF(D232="","",D232+E232)</f>
        <v/>
      </c>
      <c r="G232" s="13"/>
      <c r="H232" s="13"/>
      <c r="I232" s="13"/>
      <c r="J232" s="13"/>
      <c r="K232" s="23" t="str">
        <f aca="false">IFERROR(IF(A232="","",YEAR(A232)),"")</f>
        <v/>
      </c>
    </row>
    <row r="233" customFormat="false" ht="15" hidden="false" customHeight="false" outlineLevel="0" collapsed="false">
      <c r="A233" s="12"/>
      <c r="B233" s="13"/>
      <c r="C233" s="13"/>
      <c r="D233" s="14"/>
      <c r="E233" s="14"/>
      <c r="F233" s="22" t="str">
        <f aca="false">IF(D233="","",D233+E233)</f>
        <v/>
      </c>
      <c r="G233" s="13"/>
      <c r="H233" s="13"/>
      <c r="I233" s="13"/>
      <c r="J233" s="13"/>
      <c r="K233" s="23" t="str">
        <f aca="false">IFERROR(IF(A233="","",YEAR(A233)),"")</f>
        <v/>
      </c>
    </row>
    <row r="234" customFormat="false" ht="15" hidden="false" customHeight="false" outlineLevel="0" collapsed="false">
      <c r="A234" s="12"/>
      <c r="B234" s="13"/>
      <c r="C234" s="13"/>
      <c r="D234" s="14"/>
      <c r="E234" s="14"/>
      <c r="F234" s="22" t="str">
        <f aca="false">IF(D234="","",D234+E234)</f>
        <v/>
      </c>
      <c r="G234" s="13"/>
      <c r="H234" s="13"/>
      <c r="I234" s="13"/>
      <c r="J234" s="13"/>
      <c r="K234" s="23" t="str">
        <f aca="false">IFERROR(IF(A234="","",YEAR(A234)),"")</f>
        <v/>
      </c>
    </row>
    <row r="235" customFormat="false" ht="15" hidden="false" customHeight="false" outlineLevel="0" collapsed="false">
      <c r="A235" s="12"/>
      <c r="B235" s="13"/>
      <c r="C235" s="13"/>
      <c r="D235" s="14"/>
      <c r="E235" s="14"/>
      <c r="F235" s="22" t="str">
        <f aca="false">IF(D235="","",D235+E235)</f>
        <v/>
      </c>
      <c r="G235" s="13"/>
      <c r="H235" s="13"/>
      <c r="I235" s="13"/>
      <c r="J235" s="13"/>
      <c r="K235" s="23" t="str">
        <f aca="false">IFERROR(IF(A235="","",YEAR(A235)),"")</f>
        <v/>
      </c>
    </row>
    <row r="236" customFormat="false" ht="15" hidden="false" customHeight="false" outlineLevel="0" collapsed="false">
      <c r="A236" s="12"/>
      <c r="B236" s="13"/>
      <c r="C236" s="13"/>
      <c r="D236" s="14"/>
      <c r="E236" s="14"/>
      <c r="F236" s="22" t="str">
        <f aca="false">IF(D236="","",D236+E236)</f>
        <v/>
      </c>
      <c r="G236" s="13"/>
      <c r="H236" s="13"/>
      <c r="I236" s="13"/>
      <c r="J236" s="13"/>
      <c r="K236" s="23" t="str">
        <f aca="false">IFERROR(IF(A236="","",YEAR(A236)),"")</f>
        <v/>
      </c>
    </row>
    <row r="237" customFormat="false" ht="15" hidden="false" customHeight="false" outlineLevel="0" collapsed="false">
      <c r="A237" s="12"/>
      <c r="B237" s="13"/>
      <c r="C237" s="13"/>
      <c r="D237" s="14"/>
      <c r="E237" s="14"/>
      <c r="F237" s="22" t="str">
        <f aca="false">IF(D237="","",D237+E237)</f>
        <v/>
      </c>
      <c r="G237" s="13"/>
      <c r="H237" s="13"/>
      <c r="I237" s="13"/>
      <c r="J237" s="13"/>
      <c r="K237" s="23" t="str">
        <f aca="false">IFERROR(IF(A237="","",YEAR(A237)),"")</f>
        <v/>
      </c>
    </row>
    <row r="238" customFormat="false" ht="15" hidden="false" customHeight="false" outlineLevel="0" collapsed="false">
      <c r="A238" s="12"/>
      <c r="B238" s="13"/>
      <c r="C238" s="13"/>
      <c r="D238" s="14"/>
      <c r="E238" s="14"/>
      <c r="F238" s="22" t="str">
        <f aca="false">IF(D238="","",D238+E238)</f>
        <v/>
      </c>
      <c r="G238" s="13"/>
      <c r="H238" s="13"/>
      <c r="I238" s="13"/>
      <c r="J238" s="13"/>
      <c r="K238" s="23" t="str">
        <f aca="false">IFERROR(IF(A238="","",YEAR(A238)),"")</f>
        <v/>
      </c>
    </row>
    <row r="239" customFormat="false" ht="15" hidden="false" customHeight="false" outlineLevel="0" collapsed="false">
      <c r="A239" s="12"/>
      <c r="B239" s="13"/>
      <c r="C239" s="13"/>
      <c r="D239" s="14"/>
      <c r="E239" s="14"/>
      <c r="F239" s="22" t="str">
        <f aca="false">IF(D239="","",D239+E239)</f>
        <v/>
      </c>
      <c r="G239" s="13"/>
      <c r="H239" s="13"/>
      <c r="I239" s="13"/>
      <c r="J239" s="13"/>
      <c r="K239" s="23" t="str">
        <f aca="false">IFERROR(IF(A239="","",YEAR(A239)),"")</f>
        <v/>
      </c>
    </row>
    <row r="240" customFormat="false" ht="15" hidden="false" customHeight="false" outlineLevel="0" collapsed="false">
      <c r="A240" s="12"/>
      <c r="B240" s="13"/>
      <c r="C240" s="13"/>
      <c r="D240" s="14"/>
      <c r="E240" s="14"/>
      <c r="F240" s="22" t="str">
        <f aca="false">IF(D240="","",D240+E240)</f>
        <v/>
      </c>
      <c r="G240" s="13"/>
      <c r="H240" s="13"/>
      <c r="I240" s="13"/>
      <c r="J240" s="13"/>
      <c r="K240" s="23" t="str">
        <f aca="false">IFERROR(IF(A240="","",YEAR(A240)),"")</f>
        <v/>
      </c>
    </row>
    <row r="241" customFormat="false" ht="15" hidden="false" customHeight="false" outlineLevel="0" collapsed="false">
      <c r="A241" s="12"/>
      <c r="B241" s="13"/>
      <c r="C241" s="13"/>
      <c r="D241" s="14"/>
      <c r="E241" s="14"/>
      <c r="F241" s="22" t="str">
        <f aca="false">IF(D241="","",D241+E241)</f>
        <v/>
      </c>
      <c r="G241" s="13"/>
      <c r="H241" s="13"/>
      <c r="I241" s="13"/>
      <c r="J241" s="13"/>
      <c r="K241" s="23" t="str">
        <f aca="false">IFERROR(IF(A241="","",YEAR(A241)),"")</f>
        <v/>
      </c>
    </row>
    <row r="242" customFormat="false" ht="15" hidden="false" customHeight="false" outlineLevel="0" collapsed="false">
      <c r="A242" s="12"/>
      <c r="B242" s="13"/>
      <c r="C242" s="13"/>
      <c r="D242" s="14"/>
      <c r="E242" s="14"/>
      <c r="F242" s="22" t="str">
        <f aca="false">IF(D242="","",D242+E242)</f>
        <v/>
      </c>
      <c r="G242" s="13"/>
      <c r="H242" s="13"/>
      <c r="I242" s="13"/>
      <c r="J242" s="13"/>
      <c r="K242" s="23" t="str">
        <f aca="false">IFERROR(IF(A242="","",YEAR(A242)),"")</f>
        <v/>
      </c>
    </row>
    <row r="243" customFormat="false" ht="15" hidden="false" customHeight="false" outlineLevel="0" collapsed="false">
      <c r="A243" s="12"/>
      <c r="B243" s="13"/>
      <c r="C243" s="13"/>
      <c r="D243" s="14"/>
      <c r="E243" s="14"/>
      <c r="F243" s="22" t="str">
        <f aca="false">IF(D243="","",D243+E243)</f>
        <v/>
      </c>
      <c r="G243" s="13"/>
      <c r="H243" s="13"/>
      <c r="I243" s="13"/>
      <c r="J243" s="13"/>
      <c r="K243" s="23" t="str">
        <f aca="false">IFERROR(IF(A243="","",YEAR(A243)),"")</f>
        <v/>
      </c>
    </row>
    <row r="244" customFormat="false" ht="15" hidden="false" customHeight="false" outlineLevel="0" collapsed="false">
      <c r="A244" s="12"/>
      <c r="B244" s="13"/>
      <c r="C244" s="13"/>
      <c r="D244" s="14"/>
      <c r="E244" s="14"/>
      <c r="F244" s="22" t="str">
        <f aca="false">IF(D244="","",D244+E244)</f>
        <v/>
      </c>
      <c r="G244" s="13"/>
      <c r="H244" s="13"/>
      <c r="I244" s="13"/>
      <c r="J244" s="13"/>
      <c r="K244" s="23" t="str">
        <f aca="false">IFERROR(IF(A244="","",YEAR(A244)),"")</f>
        <v/>
      </c>
    </row>
    <row r="245" customFormat="false" ht="15" hidden="false" customHeight="false" outlineLevel="0" collapsed="false">
      <c r="A245" s="12"/>
      <c r="B245" s="13"/>
      <c r="C245" s="13"/>
      <c r="D245" s="14"/>
      <c r="E245" s="14"/>
      <c r="F245" s="22" t="str">
        <f aca="false">IF(D245="","",D245+E245)</f>
        <v/>
      </c>
      <c r="G245" s="13"/>
      <c r="H245" s="13"/>
      <c r="I245" s="13"/>
      <c r="J245" s="13"/>
      <c r="K245" s="23" t="str">
        <f aca="false">IFERROR(IF(A245="","",YEAR(A245)),"")</f>
        <v/>
      </c>
    </row>
    <row r="246" customFormat="false" ht="15" hidden="false" customHeight="false" outlineLevel="0" collapsed="false">
      <c r="A246" s="12"/>
      <c r="B246" s="13"/>
      <c r="C246" s="13"/>
      <c r="D246" s="14"/>
      <c r="E246" s="14"/>
      <c r="F246" s="22" t="str">
        <f aca="false">IF(D246="","",D246+E246)</f>
        <v/>
      </c>
      <c r="G246" s="13"/>
      <c r="H246" s="13"/>
      <c r="I246" s="13"/>
      <c r="J246" s="13"/>
      <c r="K246" s="23" t="str">
        <f aca="false">IFERROR(IF(A246="","",YEAR(A246)),"")</f>
        <v/>
      </c>
    </row>
    <row r="247" customFormat="false" ht="15" hidden="false" customHeight="false" outlineLevel="0" collapsed="false">
      <c r="A247" s="12"/>
      <c r="B247" s="13"/>
      <c r="C247" s="13"/>
      <c r="D247" s="14"/>
      <c r="E247" s="14"/>
      <c r="F247" s="22" t="str">
        <f aca="false">IF(D247="","",D247+E247)</f>
        <v/>
      </c>
      <c r="G247" s="13"/>
      <c r="H247" s="13"/>
      <c r="I247" s="13"/>
      <c r="J247" s="13"/>
      <c r="K247" s="23" t="str">
        <f aca="false">IFERROR(IF(A247="","",YEAR(A247)),"")</f>
        <v/>
      </c>
    </row>
    <row r="248" customFormat="false" ht="15" hidden="false" customHeight="false" outlineLevel="0" collapsed="false">
      <c r="A248" s="12"/>
      <c r="B248" s="13"/>
      <c r="C248" s="13"/>
      <c r="D248" s="14"/>
      <c r="E248" s="14"/>
      <c r="F248" s="22" t="str">
        <f aca="false">IF(D248="","",D248+E248)</f>
        <v/>
      </c>
      <c r="G248" s="13"/>
      <c r="H248" s="13"/>
      <c r="I248" s="13"/>
      <c r="J248" s="13"/>
      <c r="K248" s="23" t="str">
        <f aca="false">IFERROR(IF(A248="","",YEAR(A248)),"")</f>
        <v/>
      </c>
    </row>
    <row r="249" customFormat="false" ht="15" hidden="false" customHeight="false" outlineLevel="0" collapsed="false">
      <c r="A249" s="12"/>
      <c r="B249" s="13"/>
      <c r="C249" s="13"/>
      <c r="D249" s="14"/>
      <c r="E249" s="14"/>
      <c r="F249" s="22" t="str">
        <f aca="false">IF(D249="","",D249+E249)</f>
        <v/>
      </c>
      <c r="G249" s="13"/>
      <c r="H249" s="13"/>
      <c r="I249" s="13"/>
      <c r="J249" s="13"/>
      <c r="K249" s="23" t="str">
        <f aca="false">IFERROR(IF(A249="","",YEAR(A249)),"")</f>
        <v/>
      </c>
    </row>
    <row r="250" customFormat="false" ht="15" hidden="false" customHeight="false" outlineLevel="0" collapsed="false">
      <c r="A250" s="12"/>
      <c r="B250" s="13"/>
      <c r="C250" s="13"/>
      <c r="D250" s="14"/>
      <c r="E250" s="14"/>
      <c r="F250" s="22" t="str">
        <f aca="false">IF(D250="","",D250+E250)</f>
        <v/>
      </c>
      <c r="G250" s="13"/>
      <c r="H250" s="13"/>
      <c r="I250" s="13"/>
      <c r="J250" s="13"/>
      <c r="K250" s="23" t="str">
        <f aca="false">IFERROR(IF(A250="","",YEAR(A250)),"")</f>
        <v/>
      </c>
    </row>
    <row r="251" customFormat="false" ht="15" hidden="false" customHeight="false" outlineLevel="0" collapsed="false">
      <c r="A251" s="12"/>
      <c r="B251" s="13"/>
      <c r="C251" s="13"/>
      <c r="D251" s="14"/>
      <c r="E251" s="14"/>
      <c r="F251" s="22" t="str">
        <f aca="false">IF(D251="","",D251+E251)</f>
        <v/>
      </c>
      <c r="G251" s="13"/>
      <c r="H251" s="13"/>
      <c r="I251" s="13"/>
      <c r="J251" s="13"/>
      <c r="K251" s="23" t="str">
        <f aca="false">IFERROR(IF(A251="","",YEAR(A251)),"")</f>
        <v/>
      </c>
    </row>
    <row r="252" customFormat="false" ht="15" hidden="false" customHeight="false" outlineLevel="0" collapsed="false">
      <c r="A252" s="12"/>
      <c r="B252" s="13"/>
      <c r="C252" s="13"/>
      <c r="D252" s="14"/>
      <c r="E252" s="14"/>
      <c r="F252" s="22" t="str">
        <f aca="false">IF(D252="","",D252+E252)</f>
        <v/>
      </c>
      <c r="G252" s="13"/>
      <c r="H252" s="13"/>
      <c r="I252" s="13"/>
      <c r="J252" s="13"/>
      <c r="K252" s="23" t="str">
        <f aca="false">IFERROR(IF(A252="","",YEAR(A252)),"")</f>
        <v/>
      </c>
    </row>
    <row r="253" customFormat="false" ht="15" hidden="false" customHeight="false" outlineLevel="0" collapsed="false">
      <c r="A253" s="12"/>
      <c r="B253" s="13"/>
      <c r="C253" s="13"/>
      <c r="D253" s="14"/>
      <c r="E253" s="14"/>
      <c r="F253" s="22" t="str">
        <f aca="false">IF(D253="","",D253+E253)</f>
        <v/>
      </c>
      <c r="G253" s="13"/>
      <c r="H253" s="13"/>
      <c r="I253" s="13"/>
      <c r="J253" s="13"/>
      <c r="K253" s="23" t="str">
        <f aca="false">IFERROR(IF(A253="","",YEAR(A253)),"")</f>
        <v/>
      </c>
    </row>
    <row r="254" customFormat="false" ht="15" hidden="false" customHeight="false" outlineLevel="0" collapsed="false">
      <c r="A254" s="12"/>
      <c r="B254" s="13"/>
      <c r="C254" s="13"/>
      <c r="D254" s="14"/>
      <c r="E254" s="14"/>
      <c r="F254" s="22" t="str">
        <f aca="false">IF(D254="","",D254+E254)</f>
        <v/>
      </c>
      <c r="G254" s="13"/>
      <c r="H254" s="13"/>
      <c r="I254" s="13"/>
      <c r="J254" s="13"/>
      <c r="K254" s="23" t="str">
        <f aca="false">IFERROR(IF(A254="","",YEAR(A254)),"")</f>
        <v/>
      </c>
    </row>
    <row r="255" customFormat="false" ht="15" hidden="false" customHeight="false" outlineLevel="0" collapsed="false">
      <c r="A255" s="12"/>
      <c r="B255" s="13"/>
      <c r="C255" s="13"/>
      <c r="D255" s="14"/>
      <c r="E255" s="14"/>
      <c r="F255" s="22" t="str">
        <f aca="false">IF(D255="","",D255+E255)</f>
        <v/>
      </c>
      <c r="G255" s="13"/>
      <c r="H255" s="13"/>
      <c r="I255" s="13"/>
      <c r="J255" s="13"/>
      <c r="K255" s="23" t="str">
        <f aca="false">IFERROR(IF(A255="","",YEAR(A255)),"")</f>
        <v/>
      </c>
    </row>
    <row r="256" customFormat="false" ht="15" hidden="false" customHeight="false" outlineLevel="0" collapsed="false">
      <c r="A256" s="12"/>
      <c r="B256" s="13"/>
      <c r="C256" s="13"/>
      <c r="D256" s="14"/>
      <c r="E256" s="14"/>
      <c r="F256" s="22" t="str">
        <f aca="false">IF(D256="","",D256+E256)</f>
        <v/>
      </c>
      <c r="G256" s="13"/>
      <c r="H256" s="13"/>
      <c r="I256" s="13"/>
      <c r="J256" s="13"/>
      <c r="K256" s="23" t="str">
        <f aca="false">IFERROR(IF(A256="","",YEAR(A256)),"")</f>
        <v/>
      </c>
    </row>
    <row r="257" customFormat="false" ht="15" hidden="false" customHeight="false" outlineLevel="0" collapsed="false">
      <c r="A257" s="12"/>
      <c r="B257" s="13"/>
      <c r="C257" s="13"/>
      <c r="D257" s="14"/>
      <c r="E257" s="14"/>
      <c r="F257" s="22" t="str">
        <f aca="false">IF(D257="","",D257+E257)</f>
        <v/>
      </c>
      <c r="G257" s="13"/>
      <c r="H257" s="13"/>
      <c r="I257" s="13"/>
      <c r="J257" s="13"/>
      <c r="K257" s="23" t="str">
        <f aca="false">IFERROR(IF(A257="","",YEAR(A257)),"")</f>
        <v/>
      </c>
    </row>
    <row r="258" customFormat="false" ht="15" hidden="false" customHeight="false" outlineLevel="0" collapsed="false">
      <c r="A258" s="12"/>
      <c r="B258" s="13"/>
      <c r="C258" s="13"/>
      <c r="D258" s="14"/>
      <c r="E258" s="14"/>
      <c r="F258" s="22" t="str">
        <f aca="false">IF(D258="","",D258+E258)</f>
        <v/>
      </c>
      <c r="G258" s="13"/>
      <c r="H258" s="13"/>
      <c r="I258" s="13"/>
      <c r="J258" s="13"/>
      <c r="K258" s="23" t="str">
        <f aca="false">IFERROR(IF(A258="","",YEAR(A258)),"")</f>
        <v/>
      </c>
    </row>
    <row r="259" customFormat="false" ht="15" hidden="false" customHeight="false" outlineLevel="0" collapsed="false">
      <c r="A259" s="12"/>
      <c r="B259" s="13"/>
      <c r="C259" s="13"/>
      <c r="D259" s="14"/>
      <c r="E259" s="14"/>
      <c r="F259" s="22" t="str">
        <f aca="false">IF(D259="","",D259+E259)</f>
        <v/>
      </c>
      <c r="G259" s="13"/>
      <c r="H259" s="13"/>
      <c r="I259" s="13"/>
      <c r="J259" s="13"/>
      <c r="K259" s="23" t="str">
        <f aca="false">IFERROR(IF(A259="","",YEAR(A259)),"")</f>
        <v/>
      </c>
    </row>
    <row r="260" customFormat="false" ht="15" hidden="false" customHeight="false" outlineLevel="0" collapsed="false">
      <c r="A260" s="12"/>
      <c r="B260" s="13"/>
      <c r="C260" s="13"/>
      <c r="D260" s="14"/>
      <c r="E260" s="14"/>
      <c r="F260" s="22" t="str">
        <f aca="false">IF(D260="","",D260+E260)</f>
        <v/>
      </c>
      <c r="G260" s="13"/>
      <c r="H260" s="13"/>
      <c r="I260" s="13"/>
      <c r="J260" s="13"/>
      <c r="K260" s="23" t="str">
        <f aca="false">IFERROR(IF(A260="","",YEAR(A260)),"")</f>
        <v/>
      </c>
    </row>
    <row r="261" customFormat="false" ht="15" hidden="false" customHeight="false" outlineLevel="0" collapsed="false">
      <c r="A261" s="12"/>
      <c r="B261" s="13"/>
      <c r="C261" s="13"/>
      <c r="D261" s="14"/>
      <c r="E261" s="14"/>
      <c r="F261" s="22" t="str">
        <f aca="false">IF(D261="","",D261+E261)</f>
        <v/>
      </c>
      <c r="G261" s="13"/>
      <c r="H261" s="13"/>
      <c r="I261" s="13"/>
      <c r="J261" s="13"/>
      <c r="K261" s="23" t="str">
        <f aca="false">IFERROR(IF(A261="","",YEAR(A261)),"")</f>
        <v/>
      </c>
    </row>
    <row r="262" customFormat="false" ht="15" hidden="false" customHeight="false" outlineLevel="0" collapsed="false">
      <c r="A262" s="12"/>
      <c r="B262" s="13"/>
      <c r="C262" s="13"/>
      <c r="D262" s="14"/>
      <c r="E262" s="14"/>
      <c r="F262" s="22" t="str">
        <f aca="false">IF(D262="","",D262+E262)</f>
        <v/>
      </c>
      <c r="G262" s="13"/>
      <c r="H262" s="13"/>
      <c r="I262" s="13"/>
      <c r="J262" s="13"/>
      <c r="K262" s="23" t="str">
        <f aca="false">IFERROR(IF(A262="","",YEAR(A262)),"")</f>
        <v/>
      </c>
    </row>
    <row r="263" customFormat="false" ht="15" hidden="false" customHeight="false" outlineLevel="0" collapsed="false">
      <c r="A263" s="12"/>
      <c r="B263" s="13"/>
      <c r="C263" s="13"/>
      <c r="D263" s="14"/>
      <c r="E263" s="14"/>
      <c r="F263" s="22" t="str">
        <f aca="false">IF(D263="","",D263+E263)</f>
        <v/>
      </c>
      <c r="G263" s="13"/>
      <c r="H263" s="13"/>
      <c r="I263" s="13"/>
      <c r="J263" s="13"/>
      <c r="K263" s="23" t="str">
        <f aca="false">IFERROR(IF(A263="","",YEAR(A263)),"")</f>
        <v/>
      </c>
    </row>
    <row r="264" customFormat="false" ht="15" hidden="false" customHeight="false" outlineLevel="0" collapsed="false">
      <c r="A264" s="12"/>
      <c r="B264" s="13"/>
      <c r="C264" s="13"/>
      <c r="D264" s="14"/>
      <c r="E264" s="14"/>
      <c r="F264" s="22" t="str">
        <f aca="false">IF(D264="","",D264+E264)</f>
        <v/>
      </c>
      <c r="G264" s="13"/>
      <c r="H264" s="13"/>
      <c r="I264" s="13"/>
      <c r="J264" s="13"/>
      <c r="K264" s="23" t="str">
        <f aca="false">IFERROR(IF(A264="","",YEAR(A264)),"")</f>
        <v/>
      </c>
    </row>
    <row r="265" customFormat="false" ht="15" hidden="false" customHeight="false" outlineLevel="0" collapsed="false">
      <c r="A265" s="12"/>
      <c r="B265" s="13"/>
      <c r="C265" s="13"/>
      <c r="D265" s="14"/>
      <c r="E265" s="14"/>
      <c r="F265" s="22" t="str">
        <f aca="false">IF(D265="","",D265+E265)</f>
        <v/>
      </c>
      <c r="G265" s="13"/>
      <c r="H265" s="13"/>
      <c r="I265" s="13"/>
      <c r="J265" s="13"/>
      <c r="K265" s="23" t="str">
        <f aca="false">IFERROR(IF(A265="","",YEAR(A265)),"")</f>
        <v/>
      </c>
    </row>
    <row r="266" customFormat="false" ht="15" hidden="false" customHeight="false" outlineLevel="0" collapsed="false">
      <c r="A266" s="12"/>
      <c r="B266" s="13"/>
      <c r="C266" s="13"/>
      <c r="D266" s="14"/>
      <c r="E266" s="14"/>
      <c r="F266" s="22" t="str">
        <f aca="false">IF(D266="","",D266+E266)</f>
        <v/>
      </c>
      <c r="G266" s="13"/>
      <c r="H266" s="13"/>
      <c r="I266" s="13"/>
      <c r="J266" s="13"/>
      <c r="K266" s="23" t="str">
        <f aca="false">IFERROR(IF(A266="","",YEAR(A266)),"")</f>
        <v/>
      </c>
    </row>
    <row r="267" customFormat="false" ht="15" hidden="false" customHeight="false" outlineLevel="0" collapsed="false">
      <c r="A267" s="12"/>
      <c r="B267" s="13"/>
      <c r="C267" s="13"/>
      <c r="D267" s="14"/>
      <c r="E267" s="14"/>
      <c r="F267" s="22" t="str">
        <f aca="false">IF(D267="","",D267+E267)</f>
        <v/>
      </c>
      <c r="G267" s="13"/>
      <c r="H267" s="13"/>
      <c r="I267" s="13"/>
      <c r="J267" s="13"/>
      <c r="K267" s="23" t="str">
        <f aca="false">IFERROR(IF(A267="","",YEAR(A267)),"")</f>
        <v/>
      </c>
    </row>
    <row r="268" customFormat="false" ht="15" hidden="false" customHeight="false" outlineLevel="0" collapsed="false">
      <c r="A268" s="12"/>
      <c r="B268" s="13"/>
      <c r="C268" s="13"/>
      <c r="D268" s="14"/>
      <c r="E268" s="14"/>
      <c r="F268" s="22" t="str">
        <f aca="false">IF(D268="","",D268+E268)</f>
        <v/>
      </c>
      <c r="G268" s="13"/>
      <c r="H268" s="13"/>
      <c r="I268" s="13"/>
      <c r="J268" s="13"/>
      <c r="K268" s="23" t="str">
        <f aca="false">IFERROR(IF(A268="","",YEAR(A268)),"")</f>
        <v/>
      </c>
    </row>
    <row r="269" customFormat="false" ht="15" hidden="false" customHeight="false" outlineLevel="0" collapsed="false">
      <c r="A269" s="12"/>
      <c r="B269" s="13"/>
      <c r="C269" s="13"/>
      <c r="D269" s="14"/>
      <c r="E269" s="14"/>
      <c r="F269" s="22" t="str">
        <f aca="false">IF(D269="","",D269+E269)</f>
        <v/>
      </c>
      <c r="G269" s="13"/>
      <c r="H269" s="13"/>
      <c r="I269" s="13"/>
      <c r="J269" s="13"/>
      <c r="K269" s="23" t="str">
        <f aca="false">IFERROR(IF(A269="","",YEAR(A269)),"")</f>
        <v/>
      </c>
    </row>
    <row r="270" customFormat="false" ht="15" hidden="false" customHeight="false" outlineLevel="0" collapsed="false">
      <c r="A270" s="12"/>
      <c r="B270" s="13"/>
      <c r="C270" s="13"/>
      <c r="D270" s="14"/>
      <c r="E270" s="14"/>
      <c r="F270" s="22" t="str">
        <f aca="false">IF(D270="","",D270+E270)</f>
        <v/>
      </c>
      <c r="G270" s="13"/>
      <c r="H270" s="13"/>
      <c r="I270" s="13"/>
      <c r="J270" s="13"/>
      <c r="K270" s="23" t="str">
        <f aca="false">IFERROR(IF(A270="","",YEAR(A270)),"")</f>
        <v/>
      </c>
    </row>
    <row r="271" customFormat="false" ht="15" hidden="false" customHeight="false" outlineLevel="0" collapsed="false">
      <c r="A271" s="12"/>
      <c r="B271" s="13"/>
      <c r="C271" s="13"/>
      <c r="D271" s="14"/>
      <c r="E271" s="14"/>
      <c r="F271" s="22" t="str">
        <f aca="false">IF(D271="","",D271+E271)</f>
        <v/>
      </c>
      <c r="G271" s="13"/>
      <c r="H271" s="13"/>
      <c r="I271" s="13"/>
      <c r="J271" s="13"/>
      <c r="K271" s="23" t="str">
        <f aca="false">IFERROR(IF(A271="","",YEAR(A271)),"")</f>
        <v/>
      </c>
    </row>
    <row r="272" customFormat="false" ht="15" hidden="false" customHeight="false" outlineLevel="0" collapsed="false">
      <c r="A272" s="12"/>
      <c r="B272" s="13"/>
      <c r="C272" s="13"/>
      <c r="D272" s="14"/>
      <c r="E272" s="14"/>
      <c r="F272" s="22" t="str">
        <f aca="false">IF(D272="","",D272+E272)</f>
        <v/>
      </c>
      <c r="G272" s="13"/>
      <c r="H272" s="13"/>
      <c r="I272" s="13"/>
      <c r="J272" s="13"/>
      <c r="K272" s="23" t="str">
        <f aca="false">IFERROR(IF(A272="","",YEAR(A272)),"")</f>
        <v/>
      </c>
    </row>
    <row r="273" customFormat="false" ht="15" hidden="false" customHeight="false" outlineLevel="0" collapsed="false">
      <c r="A273" s="12"/>
      <c r="B273" s="13"/>
      <c r="C273" s="13"/>
      <c r="D273" s="14"/>
      <c r="E273" s="14"/>
      <c r="F273" s="22" t="str">
        <f aca="false">IF(D273="","",D273+E273)</f>
        <v/>
      </c>
      <c r="G273" s="13"/>
      <c r="H273" s="13"/>
      <c r="I273" s="13"/>
      <c r="J273" s="13"/>
      <c r="K273" s="23" t="str">
        <f aca="false">IFERROR(IF(A273="","",YEAR(A273)),"")</f>
        <v/>
      </c>
    </row>
    <row r="274" customFormat="false" ht="15" hidden="false" customHeight="false" outlineLevel="0" collapsed="false">
      <c r="A274" s="12"/>
      <c r="B274" s="13"/>
      <c r="C274" s="13"/>
      <c r="D274" s="14"/>
      <c r="E274" s="14"/>
      <c r="F274" s="22" t="str">
        <f aca="false">IF(D274="","",D274+E274)</f>
        <v/>
      </c>
      <c r="G274" s="13"/>
      <c r="H274" s="13"/>
      <c r="I274" s="13"/>
      <c r="J274" s="13"/>
      <c r="K274" s="23" t="str">
        <f aca="false">IFERROR(IF(A274="","",YEAR(A274)),"")</f>
        <v/>
      </c>
    </row>
    <row r="275" customFormat="false" ht="15" hidden="false" customHeight="false" outlineLevel="0" collapsed="false">
      <c r="A275" s="12"/>
      <c r="B275" s="13"/>
      <c r="C275" s="13"/>
      <c r="D275" s="14"/>
      <c r="E275" s="14"/>
      <c r="F275" s="22" t="str">
        <f aca="false">IF(D275="","",D275+E275)</f>
        <v/>
      </c>
      <c r="G275" s="13"/>
      <c r="H275" s="13"/>
      <c r="I275" s="13"/>
      <c r="J275" s="13"/>
      <c r="K275" s="23" t="str">
        <f aca="false">IFERROR(IF(A275="","",YEAR(A275)),"")</f>
        <v/>
      </c>
    </row>
    <row r="276" customFormat="false" ht="15" hidden="false" customHeight="false" outlineLevel="0" collapsed="false">
      <c r="A276" s="12"/>
      <c r="B276" s="13"/>
      <c r="C276" s="13"/>
      <c r="D276" s="14"/>
      <c r="E276" s="14"/>
      <c r="F276" s="22" t="str">
        <f aca="false">IF(D276="","",D276+E276)</f>
        <v/>
      </c>
      <c r="G276" s="13"/>
      <c r="H276" s="13"/>
      <c r="I276" s="13"/>
      <c r="J276" s="13"/>
      <c r="K276" s="23" t="str">
        <f aca="false">IFERROR(IF(A276="","",YEAR(A276)),"")</f>
        <v/>
      </c>
    </row>
    <row r="277" customFormat="false" ht="15" hidden="false" customHeight="false" outlineLevel="0" collapsed="false">
      <c r="A277" s="12"/>
      <c r="B277" s="13"/>
      <c r="C277" s="13"/>
      <c r="D277" s="14"/>
      <c r="E277" s="14"/>
      <c r="F277" s="22" t="str">
        <f aca="false">IF(D277="","",D277+E277)</f>
        <v/>
      </c>
      <c r="G277" s="13"/>
      <c r="H277" s="13"/>
      <c r="I277" s="13"/>
      <c r="J277" s="13"/>
      <c r="K277" s="23" t="str">
        <f aca="false">IFERROR(IF(A277="","",YEAR(A277)),"")</f>
        <v/>
      </c>
    </row>
    <row r="278" customFormat="false" ht="15" hidden="false" customHeight="false" outlineLevel="0" collapsed="false">
      <c r="A278" s="12"/>
      <c r="B278" s="13"/>
      <c r="C278" s="13"/>
      <c r="D278" s="14"/>
      <c r="E278" s="14"/>
      <c r="F278" s="22" t="str">
        <f aca="false">IF(D278="","",D278+E278)</f>
        <v/>
      </c>
      <c r="G278" s="13"/>
      <c r="H278" s="13"/>
      <c r="I278" s="13"/>
      <c r="J278" s="13"/>
      <c r="K278" s="23" t="str">
        <f aca="false">IFERROR(IF(A278="","",YEAR(A278)),"")</f>
        <v/>
      </c>
    </row>
    <row r="279" customFormat="false" ht="15" hidden="false" customHeight="false" outlineLevel="0" collapsed="false">
      <c r="A279" s="12"/>
      <c r="B279" s="13"/>
      <c r="C279" s="13"/>
      <c r="D279" s="14"/>
      <c r="E279" s="14"/>
      <c r="F279" s="22" t="str">
        <f aca="false">IF(D279="","",D279+E279)</f>
        <v/>
      </c>
      <c r="G279" s="13"/>
      <c r="H279" s="13"/>
      <c r="I279" s="13"/>
      <c r="J279" s="13"/>
      <c r="K279" s="23" t="str">
        <f aca="false">IFERROR(IF(A279="","",YEAR(A279)),"")</f>
        <v/>
      </c>
    </row>
    <row r="280" customFormat="false" ht="15" hidden="false" customHeight="false" outlineLevel="0" collapsed="false">
      <c r="A280" s="12"/>
      <c r="B280" s="13"/>
      <c r="C280" s="13"/>
      <c r="D280" s="14"/>
      <c r="E280" s="14"/>
      <c r="F280" s="22" t="str">
        <f aca="false">IF(D280="","",D280+E280)</f>
        <v/>
      </c>
      <c r="G280" s="13"/>
      <c r="H280" s="13"/>
      <c r="I280" s="13"/>
      <c r="J280" s="13"/>
      <c r="K280" s="23" t="str">
        <f aca="false">IFERROR(IF(A280="","",YEAR(A280)),"")</f>
        <v/>
      </c>
    </row>
    <row r="281" customFormat="false" ht="15" hidden="false" customHeight="false" outlineLevel="0" collapsed="false">
      <c r="A281" s="12"/>
      <c r="B281" s="13"/>
      <c r="C281" s="13"/>
      <c r="D281" s="14"/>
      <c r="E281" s="14"/>
      <c r="F281" s="22" t="str">
        <f aca="false">IF(D281="","",D281+E281)</f>
        <v/>
      </c>
      <c r="G281" s="13"/>
      <c r="H281" s="13"/>
      <c r="I281" s="13"/>
      <c r="J281" s="13"/>
      <c r="K281" s="23" t="str">
        <f aca="false">IFERROR(IF(A281="","",YEAR(A281)),"")</f>
        <v/>
      </c>
    </row>
    <row r="282" customFormat="false" ht="15" hidden="false" customHeight="false" outlineLevel="0" collapsed="false">
      <c r="A282" s="12"/>
      <c r="B282" s="13"/>
      <c r="C282" s="13"/>
      <c r="D282" s="14"/>
      <c r="E282" s="14"/>
      <c r="F282" s="22" t="str">
        <f aca="false">IF(D282="","",D282+E282)</f>
        <v/>
      </c>
      <c r="G282" s="13"/>
      <c r="H282" s="13"/>
      <c r="I282" s="13"/>
      <c r="J282" s="13"/>
      <c r="K282" s="23" t="str">
        <f aca="false">IFERROR(IF(A282="","",YEAR(A282)),"")</f>
        <v/>
      </c>
    </row>
    <row r="283" customFormat="false" ht="15" hidden="false" customHeight="false" outlineLevel="0" collapsed="false">
      <c r="A283" s="12"/>
      <c r="B283" s="13"/>
      <c r="C283" s="13"/>
      <c r="D283" s="14"/>
      <c r="E283" s="14"/>
      <c r="F283" s="22" t="str">
        <f aca="false">IF(D283="","",D283+E283)</f>
        <v/>
      </c>
      <c r="G283" s="13"/>
      <c r="H283" s="13"/>
      <c r="I283" s="13"/>
      <c r="J283" s="13"/>
      <c r="K283" s="23" t="str">
        <f aca="false">IFERROR(IF(A283="","",YEAR(A283)),"")</f>
        <v/>
      </c>
    </row>
    <row r="284" customFormat="false" ht="15" hidden="false" customHeight="false" outlineLevel="0" collapsed="false">
      <c r="A284" s="12"/>
      <c r="B284" s="13"/>
      <c r="C284" s="13"/>
      <c r="D284" s="14"/>
      <c r="E284" s="14"/>
      <c r="F284" s="22" t="str">
        <f aca="false">IF(D284="","",D284+E284)</f>
        <v/>
      </c>
      <c r="G284" s="13"/>
      <c r="H284" s="13"/>
      <c r="I284" s="13"/>
      <c r="J284" s="13"/>
      <c r="K284" s="23" t="str">
        <f aca="false">IFERROR(IF(A284="","",YEAR(A284)),"")</f>
        <v/>
      </c>
    </row>
    <row r="285" customFormat="false" ht="15" hidden="false" customHeight="false" outlineLevel="0" collapsed="false">
      <c r="A285" s="12"/>
      <c r="B285" s="13"/>
      <c r="C285" s="13"/>
      <c r="D285" s="14"/>
      <c r="E285" s="14"/>
      <c r="F285" s="22" t="str">
        <f aca="false">IF(D285="","",D285+E285)</f>
        <v/>
      </c>
      <c r="G285" s="13"/>
      <c r="H285" s="13"/>
      <c r="I285" s="13"/>
      <c r="J285" s="13"/>
      <c r="K285" s="23" t="str">
        <f aca="false">IFERROR(IF(A285="","",YEAR(A285)),"")</f>
        <v/>
      </c>
    </row>
    <row r="286" customFormat="false" ht="15" hidden="false" customHeight="false" outlineLevel="0" collapsed="false">
      <c r="A286" s="12"/>
      <c r="B286" s="13"/>
      <c r="C286" s="13"/>
      <c r="D286" s="14"/>
      <c r="E286" s="14"/>
      <c r="F286" s="22" t="str">
        <f aca="false">IF(D286="","",D286+E286)</f>
        <v/>
      </c>
      <c r="G286" s="13"/>
      <c r="H286" s="13"/>
      <c r="I286" s="13"/>
      <c r="J286" s="13"/>
      <c r="K286" s="23" t="str">
        <f aca="false">IFERROR(IF(A286="","",YEAR(A286)),"")</f>
        <v/>
      </c>
    </row>
    <row r="287" customFormat="false" ht="15" hidden="false" customHeight="false" outlineLevel="0" collapsed="false">
      <c r="A287" s="12"/>
      <c r="B287" s="13"/>
      <c r="C287" s="13"/>
      <c r="D287" s="14"/>
      <c r="E287" s="14"/>
      <c r="F287" s="22" t="str">
        <f aca="false">IF(D287="","",D287+E287)</f>
        <v/>
      </c>
      <c r="G287" s="13"/>
      <c r="H287" s="13"/>
      <c r="I287" s="13"/>
      <c r="J287" s="13"/>
      <c r="K287" s="23" t="str">
        <f aca="false">IFERROR(IF(A287="","",YEAR(A287)),"")</f>
        <v/>
      </c>
    </row>
    <row r="288" customFormat="false" ht="15" hidden="false" customHeight="false" outlineLevel="0" collapsed="false">
      <c r="A288" s="12"/>
      <c r="B288" s="13"/>
      <c r="C288" s="13"/>
      <c r="D288" s="14"/>
      <c r="E288" s="14"/>
      <c r="F288" s="22" t="str">
        <f aca="false">IF(D288="","",D288+E288)</f>
        <v/>
      </c>
      <c r="G288" s="13"/>
      <c r="H288" s="13"/>
      <c r="I288" s="13"/>
      <c r="J288" s="13"/>
      <c r="K288" s="23" t="str">
        <f aca="false">IFERROR(IF(A288="","",YEAR(A288)),"")</f>
        <v/>
      </c>
    </row>
    <row r="289" customFormat="false" ht="15" hidden="false" customHeight="false" outlineLevel="0" collapsed="false">
      <c r="A289" s="12"/>
      <c r="B289" s="13"/>
      <c r="C289" s="13"/>
      <c r="D289" s="14"/>
      <c r="E289" s="14"/>
      <c r="F289" s="22" t="str">
        <f aca="false">IF(D289="","",D289+E289)</f>
        <v/>
      </c>
      <c r="G289" s="13"/>
      <c r="H289" s="13"/>
      <c r="I289" s="13"/>
      <c r="J289" s="13"/>
      <c r="K289" s="23" t="str">
        <f aca="false">IFERROR(IF(A289="","",YEAR(A289)),"")</f>
        <v/>
      </c>
    </row>
    <row r="290" customFormat="false" ht="15" hidden="false" customHeight="false" outlineLevel="0" collapsed="false">
      <c r="A290" s="12"/>
      <c r="B290" s="13"/>
      <c r="C290" s="13"/>
      <c r="D290" s="14"/>
      <c r="E290" s="14"/>
      <c r="F290" s="22" t="str">
        <f aca="false">IF(D290="","",D290+E290)</f>
        <v/>
      </c>
      <c r="G290" s="13"/>
      <c r="H290" s="13"/>
      <c r="I290" s="13"/>
      <c r="J290" s="13"/>
      <c r="K290" s="23" t="str">
        <f aca="false">IFERROR(IF(A290="","",YEAR(A290)),"")</f>
        <v/>
      </c>
    </row>
    <row r="291" customFormat="false" ht="15" hidden="false" customHeight="false" outlineLevel="0" collapsed="false">
      <c r="A291" s="12"/>
      <c r="B291" s="13"/>
      <c r="C291" s="13"/>
      <c r="D291" s="14"/>
      <c r="E291" s="14"/>
      <c r="F291" s="22" t="str">
        <f aca="false">IF(D291="","",D291+E291)</f>
        <v/>
      </c>
      <c r="G291" s="13"/>
      <c r="H291" s="13"/>
      <c r="I291" s="13"/>
      <c r="J291" s="13"/>
      <c r="K291" s="23" t="str">
        <f aca="false">IFERROR(IF(A291="","",YEAR(A291)),"")</f>
        <v/>
      </c>
    </row>
    <row r="292" customFormat="false" ht="15" hidden="false" customHeight="false" outlineLevel="0" collapsed="false">
      <c r="A292" s="12"/>
      <c r="B292" s="13"/>
      <c r="C292" s="13"/>
      <c r="D292" s="14"/>
      <c r="E292" s="14"/>
      <c r="F292" s="22" t="str">
        <f aca="false">IF(D292="","",D292+E292)</f>
        <v/>
      </c>
      <c r="G292" s="13"/>
      <c r="H292" s="13"/>
      <c r="I292" s="13"/>
      <c r="J292" s="13"/>
      <c r="K292" s="23" t="str">
        <f aca="false">IFERROR(IF(A292="","",YEAR(A292)),"")</f>
        <v/>
      </c>
    </row>
    <row r="293" customFormat="false" ht="15" hidden="false" customHeight="false" outlineLevel="0" collapsed="false">
      <c r="A293" s="12"/>
      <c r="B293" s="13"/>
      <c r="C293" s="13"/>
      <c r="D293" s="14"/>
      <c r="E293" s="14"/>
      <c r="F293" s="22" t="str">
        <f aca="false">IF(D293="","",D293+E293)</f>
        <v/>
      </c>
      <c r="G293" s="13"/>
      <c r="H293" s="13"/>
      <c r="I293" s="13"/>
      <c r="J293" s="13"/>
      <c r="K293" s="23" t="str">
        <f aca="false">IFERROR(IF(A293="","",YEAR(A293)),"")</f>
        <v/>
      </c>
    </row>
    <row r="294" customFormat="false" ht="15" hidden="false" customHeight="false" outlineLevel="0" collapsed="false">
      <c r="A294" s="12"/>
      <c r="B294" s="13"/>
      <c r="C294" s="13"/>
      <c r="D294" s="14"/>
      <c r="E294" s="14"/>
      <c r="F294" s="22" t="str">
        <f aca="false">IF(D294="","",D294+E294)</f>
        <v/>
      </c>
      <c r="G294" s="13"/>
      <c r="H294" s="13"/>
      <c r="I294" s="13"/>
      <c r="J294" s="13"/>
      <c r="K294" s="23" t="str">
        <f aca="false">IFERROR(IF(A294="","",YEAR(A294)),"")</f>
        <v/>
      </c>
    </row>
    <row r="295" customFormat="false" ht="15" hidden="false" customHeight="false" outlineLevel="0" collapsed="false">
      <c r="A295" s="12"/>
      <c r="B295" s="13"/>
      <c r="C295" s="13"/>
      <c r="D295" s="14"/>
      <c r="E295" s="14"/>
      <c r="F295" s="22" t="str">
        <f aca="false">IF(D295="","",D295+E295)</f>
        <v/>
      </c>
      <c r="G295" s="13"/>
      <c r="H295" s="13"/>
      <c r="I295" s="13"/>
      <c r="J295" s="13"/>
      <c r="K295" s="23" t="str">
        <f aca="false">IFERROR(IF(A295="","",YEAR(A295)),"")</f>
        <v/>
      </c>
    </row>
    <row r="296" customFormat="false" ht="15" hidden="false" customHeight="false" outlineLevel="0" collapsed="false">
      <c r="A296" s="12"/>
      <c r="B296" s="13"/>
      <c r="C296" s="13"/>
      <c r="D296" s="14"/>
      <c r="E296" s="14"/>
      <c r="F296" s="22" t="str">
        <f aca="false">IF(D296="","",D296+E296)</f>
        <v/>
      </c>
      <c r="G296" s="13"/>
      <c r="H296" s="13"/>
      <c r="I296" s="13"/>
      <c r="J296" s="13"/>
      <c r="K296" s="23" t="str">
        <f aca="false">IFERROR(IF(A296="","",YEAR(A296)),"")</f>
        <v/>
      </c>
    </row>
    <row r="297" customFormat="false" ht="15" hidden="false" customHeight="false" outlineLevel="0" collapsed="false">
      <c r="A297" s="12"/>
      <c r="B297" s="13"/>
      <c r="C297" s="13"/>
      <c r="D297" s="14"/>
      <c r="E297" s="14"/>
      <c r="F297" s="22" t="str">
        <f aca="false">IF(D297="","",D297+E297)</f>
        <v/>
      </c>
      <c r="G297" s="13"/>
      <c r="H297" s="13"/>
      <c r="I297" s="13"/>
      <c r="J297" s="13"/>
      <c r="K297" s="23" t="str">
        <f aca="false">IFERROR(IF(A297="","",YEAR(A297)),"")</f>
        <v/>
      </c>
    </row>
    <row r="298" customFormat="false" ht="15" hidden="false" customHeight="false" outlineLevel="0" collapsed="false">
      <c r="A298" s="12"/>
      <c r="B298" s="13"/>
      <c r="C298" s="13"/>
      <c r="D298" s="14"/>
      <c r="E298" s="14"/>
      <c r="F298" s="22" t="str">
        <f aca="false">IF(D298="","",D298+E298)</f>
        <v/>
      </c>
      <c r="G298" s="13"/>
      <c r="H298" s="13"/>
      <c r="I298" s="13"/>
      <c r="J298" s="13"/>
      <c r="K298" s="23" t="str">
        <f aca="false">IFERROR(IF(A298="","",YEAR(A298)),"")</f>
        <v/>
      </c>
    </row>
    <row r="299" customFormat="false" ht="15" hidden="false" customHeight="false" outlineLevel="0" collapsed="false">
      <c r="A299" s="12"/>
      <c r="B299" s="13"/>
      <c r="C299" s="13"/>
      <c r="D299" s="14"/>
      <c r="E299" s="14"/>
      <c r="F299" s="22" t="str">
        <f aca="false">IF(D299="","",D299+E299)</f>
        <v/>
      </c>
      <c r="G299" s="13"/>
      <c r="H299" s="13"/>
      <c r="I299" s="13"/>
      <c r="J299" s="13"/>
      <c r="K299" s="23" t="str">
        <f aca="false">IFERROR(IF(A299="","",YEAR(A299)),"")</f>
        <v/>
      </c>
    </row>
    <row r="300" customFormat="false" ht="15" hidden="false" customHeight="false" outlineLevel="0" collapsed="false">
      <c r="A300" s="12"/>
      <c r="B300" s="13"/>
      <c r="C300" s="13"/>
      <c r="D300" s="14"/>
      <c r="E300" s="14"/>
      <c r="F300" s="22" t="str">
        <f aca="false">IF(D300="","",D300+E300)</f>
        <v/>
      </c>
      <c r="G300" s="13"/>
      <c r="H300" s="13"/>
      <c r="I300" s="13"/>
      <c r="J300" s="13"/>
      <c r="K300" s="23" t="str">
        <f aca="false">IFERROR(IF(A300="","",YEAR(A300)),"")</f>
        <v/>
      </c>
    </row>
    <row r="301" customFormat="false" ht="15" hidden="false" customHeight="false" outlineLevel="0" collapsed="false">
      <c r="A301" s="12"/>
      <c r="B301" s="13"/>
      <c r="C301" s="13"/>
      <c r="D301" s="14"/>
      <c r="E301" s="14"/>
      <c r="F301" s="22" t="str">
        <f aca="false">IF(D301="","",D301+E301)</f>
        <v/>
      </c>
      <c r="G301" s="13"/>
      <c r="H301" s="13"/>
      <c r="I301" s="13"/>
      <c r="J301" s="13"/>
      <c r="K301" s="23" t="str">
        <f aca="false">IFERROR(IF(A301="","",YEAR(A301)),"")</f>
        <v/>
      </c>
    </row>
    <row r="302" customFormat="false" ht="15" hidden="false" customHeight="false" outlineLevel="0" collapsed="false">
      <c r="A302" s="12"/>
      <c r="B302" s="13"/>
      <c r="C302" s="13"/>
      <c r="D302" s="14"/>
      <c r="E302" s="14"/>
      <c r="F302" s="22" t="str">
        <f aca="false">IF(D302="","",D302+E302)</f>
        <v/>
      </c>
      <c r="G302" s="13"/>
      <c r="H302" s="13"/>
      <c r="I302" s="13"/>
      <c r="J302" s="13"/>
      <c r="K302" s="23" t="str">
        <f aca="false">IFERROR(IF(A302="","",YEAR(A302)),"")</f>
        <v/>
      </c>
    </row>
    <row r="303" customFormat="false" ht="15" hidden="false" customHeight="false" outlineLevel="0" collapsed="false">
      <c r="A303" s="12"/>
      <c r="B303" s="13"/>
      <c r="C303" s="13"/>
      <c r="D303" s="14"/>
      <c r="E303" s="14"/>
      <c r="F303" s="22" t="str">
        <f aca="false">IF(D303="","",D303+E303)</f>
        <v/>
      </c>
      <c r="G303" s="13"/>
      <c r="H303" s="13"/>
      <c r="I303" s="13"/>
      <c r="J303" s="13"/>
      <c r="K303" s="23" t="str">
        <f aca="false">IFERROR(IF(A303="","",YEAR(A303)),"")</f>
        <v/>
      </c>
    </row>
    <row r="304" customFormat="false" ht="15" hidden="false" customHeight="false" outlineLevel="0" collapsed="false">
      <c r="A304" s="12"/>
      <c r="B304" s="13"/>
      <c r="C304" s="13"/>
      <c r="D304" s="14"/>
      <c r="E304" s="14"/>
      <c r="F304" s="22" t="str">
        <f aca="false">IF(D304="","",D304+E304)</f>
        <v/>
      </c>
      <c r="G304" s="13"/>
      <c r="H304" s="13"/>
      <c r="I304" s="13"/>
      <c r="J304" s="13"/>
      <c r="K304" s="23" t="str">
        <f aca="false">IFERROR(IF(A304="","",YEAR(A304)),"")</f>
        <v/>
      </c>
    </row>
  </sheetData>
  <conditionalFormatting sqref="I4:I304">
    <cfRule type="cellIs" priority="2" operator="equal" aboveAverage="0" equalAverage="0" bottom="0" percent="0" rank="0" text="" dxfId="0">
      <formula>"완료"</formula>
    </cfRule>
    <cfRule type="cellIs" priority="3" operator="equal" aboveAverage="0" equalAverage="0" bottom="0" percent="0" rank="0" text="" dxfId="1">
      <formula>"진행"</formula>
    </cfRule>
  </conditionalFormatting>
  <conditionalFormatting sqref="G5:G304">
    <cfRule type="cellIs" priority="4" operator="equal" aboveAverage="0" equalAverage="0" bottom="0" percent="0" rank="0" text="" dxfId="2">
      <formula>"증빙없음"</formula>
    </cfRule>
    <cfRule type="cellIs" priority="5" operator="equal" aboveAverage="0" equalAverage="0" bottom="0" percent="0" rank="0" text="" dxfId="2">
      <formula>"간이영수증"</formula>
    </cfRule>
  </conditionalFormatting>
  <dataValidations count="3">
    <dataValidation allowBlank="true" errorStyle="stop" operator="between" showDropDown="false" showErrorMessage="false" showInputMessage="false" sqref="B4:B304" type="list">
      <formula1>목록!$A$1:$A$14</formula1>
      <formula2>0</formula2>
    </dataValidation>
    <dataValidation allowBlank="true" errorStyle="stop" operator="between" showDropDown="false" showErrorMessage="false" showInputMessage="false" sqref="G4:G304" type="list">
      <formula1>목록!$B$1:$B$6</formula1>
      <formula2>0</formula2>
    </dataValidation>
    <dataValidation allowBlank="true" errorStyle="stop" operator="between" showDropDown="false" showErrorMessage="false" showInputMessage="false" sqref="I4:I304" type="list">
      <formula1>"대기,진행,완료"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>
    <row r="1" customFormat="false" ht="17.15" hidden="false" customHeight="false" outlineLevel="0" collapsed="false">
      <c r="A1" s="7" t="s">
        <v>152</v>
      </c>
      <c r="B1" s="7" t="s">
        <v>153</v>
      </c>
    </row>
    <row r="2" customFormat="false" ht="17.15" hidden="false" customHeight="false" outlineLevel="0" collapsed="false">
      <c r="A2" s="7" t="s">
        <v>154</v>
      </c>
      <c r="B2" s="7" t="s">
        <v>148</v>
      </c>
    </row>
    <row r="3" customFormat="false" ht="15" hidden="false" customHeight="false" outlineLevel="0" collapsed="false">
      <c r="A3" s="7" t="s">
        <v>155</v>
      </c>
      <c r="B3" s="7" t="s">
        <v>156</v>
      </c>
    </row>
    <row r="4" customFormat="false" ht="17.15" hidden="false" customHeight="false" outlineLevel="0" collapsed="false">
      <c r="A4" s="7" t="s">
        <v>146</v>
      </c>
      <c r="B4" s="7" t="s">
        <v>157</v>
      </c>
    </row>
    <row r="5" customFormat="false" ht="15" hidden="false" customHeight="false" outlineLevel="0" collapsed="false">
      <c r="A5" s="7" t="s">
        <v>158</v>
      </c>
      <c r="B5" s="7" t="s">
        <v>159</v>
      </c>
    </row>
    <row r="6" customFormat="false" ht="17.15" hidden="false" customHeight="false" outlineLevel="0" collapsed="false">
      <c r="A6" s="7" t="s">
        <v>160</v>
      </c>
      <c r="B6" s="7" t="s">
        <v>161</v>
      </c>
    </row>
    <row r="7" customFormat="false" ht="17.15" hidden="false" customHeight="false" outlineLevel="0" collapsed="false">
      <c r="A7" s="7" t="s">
        <v>162</v>
      </c>
      <c r="B7" s="7"/>
    </row>
    <row r="8" customFormat="false" ht="17.15" hidden="false" customHeight="false" outlineLevel="0" collapsed="false">
      <c r="A8" s="7" t="s">
        <v>163</v>
      </c>
      <c r="B8" s="7"/>
    </row>
    <row r="9" customFormat="false" ht="15" hidden="false" customHeight="false" outlineLevel="0" collapsed="false">
      <c r="A9" s="7" t="s">
        <v>164</v>
      </c>
      <c r="B9" s="7"/>
    </row>
    <row r="10" customFormat="false" ht="17.15" hidden="false" customHeight="false" outlineLevel="0" collapsed="false">
      <c r="A10" s="7" t="s">
        <v>165</v>
      </c>
      <c r="B10" s="7"/>
    </row>
    <row r="11" customFormat="false" ht="15" hidden="false" customHeight="false" outlineLevel="0" collapsed="false">
      <c r="A11" s="7" t="s">
        <v>166</v>
      </c>
      <c r="B11" s="7"/>
    </row>
    <row r="12" customFormat="false" ht="15" hidden="false" customHeight="false" outlineLevel="0" collapsed="false">
      <c r="A12" s="7" t="s">
        <v>167</v>
      </c>
      <c r="B12" s="7"/>
    </row>
    <row r="13" customFormat="false" ht="15" hidden="false" customHeight="false" outlineLevel="0" collapsed="false">
      <c r="A13" s="7" t="s">
        <v>168</v>
      </c>
      <c r="B13" s="7"/>
    </row>
    <row r="14" customFormat="false" ht="15" hidden="false" customHeight="false" outlineLevel="0" collapsed="false">
      <c r="A14" s="7" t="s">
        <v>169</v>
      </c>
      <c r="B14" s="7"/>
    </row>
  </sheetData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4" min="2" style="0" width="18"/>
    <col collapsed="false" customWidth="true" hidden="false" outlineLevel="0" max="5" min="5" style="0" width="12"/>
    <col collapsed="false" customWidth="true" hidden="false" outlineLevel="0" max="6" min="6" style="0" width="30"/>
  </cols>
  <sheetData>
    <row r="1" customFormat="false" ht="21.6" hidden="false" customHeight="false" outlineLevel="0" collapsed="false">
      <c r="A1" s="6" t="s">
        <v>170</v>
      </c>
      <c r="B1" s="7"/>
      <c r="C1" s="7"/>
      <c r="D1" s="7"/>
      <c r="E1" s="7"/>
      <c r="F1" s="8" t="s">
        <v>1</v>
      </c>
    </row>
    <row r="2" customFormat="false" ht="15" hidden="false" customHeight="false" outlineLevel="0" collapsed="false">
      <c r="A2" s="7"/>
      <c r="B2" s="7"/>
      <c r="C2" s="7"/>
      <c r="D2" s="7"/>
      <c r="E2" s="7"/>
      <c r="F2" s="7"/>
    </row>
    <row r="3" customFormat="false" ht="17.15" hidden="false" customHeight="false" outlineLevel="0" collapsed="false">
      <c r="A3" s="9" t="s">
        <v>17</v>
      </c>
      <c r="B3" s="9" t="s">
        <v>171</v>
      </c>
      <c r="C3" s="9" t="s">
        <v>172</v>
      </c>
      <c r="D3" s="9" t="s">
        <v>173</v>
      </c>
      <c r="E3" s="9" t="s">
        <v>174</v>
      </c>
      <c r="F3" s="9" t="s">
        <v>70</v>
      </c>
    </row>
    <row r="4" customFormat="false" ht="17.15" hidden="false" customHeight="false" outlineLevel="0" collapsed="false">
      <c r="A4" s="20" t="s">
        <v>152</v>
      </c>
      <c r="B4" s="14"/>
      <c r="C4" s="21" t="n">
        <f aca="false">SUMIFS(비용대장!$D$4:$D$304,비용대장!$B$4:$B$304,A4,비용대장!$J$4:$J$304,"&lt;&gt;예시")</f>
        <v>0</v>
      </c>
      <c r="D4" s="22" t="n">
        <f aca="false">B4-C4</f>
        <v>0</v>
      </c>
      <c r="E4" s="39" t="n">
        <f aca="false">IF(N(B4)=0,0,C4/B4)</f>
        <v>0</v>
      </c>
      <c r="F4" s="13"/>
    </row>
    <row r="5" customFormat="false" ht="17.15" hidden="false" customHeight="false" outlineLevel="0" collapsed="false">
      <c r="A5" s="20" t="s">
        <v>154</v>
      </c>
      <c r="B5" s="14"/>
      <c r="C5" s="21" t="n">
        <f aca="false">SUMIFS(비용대장!$D$4:$D$304,비용대장!$B$4:$B$304,A5,비용대장!$J$4:$J$304,"&lt;&gt;예시")</f>
        <v>0</v>
      </c>
      <c r="D5" s="22" t="n">
        <f aca="false">B5-C5</f>
        <v>0</v>
      </c>
      <c r="E5" s="39" t="n">
        <f aca="false">IF(N(B5)=0,0,C5/B5)</f>
        <v>0</v>
      </c>
      <c r="F5" s="13"/>
    </row>
    <row r="6" customFormat="false" ht="17.15" hidden="false" customHeight="false" outlineLevel="0" collapsed="false">
      <c r="A6" s="20" t="s">
        <v>155</v>
      </c>
      <c r="B6" s="14"/>
      <c r="C6" s="21" t="n">
        <f aca="false">SUMIFS(비용대장!$D$4:$D$304,비용대장!$B$4:$B$304,A6,비용대장!$J$4:$J$304,"&lt;&gt;예시")</f>
        <v>0</v>
      </c>
      <c r="D6" s="22" t="n">
        <f aca="false">B6-C6</f>
        <v>0</v>
      </c>
      <c r="E6" s="39" t="n">
        <f aca="false">IF(N(B6)=0,0,C6/B6)</f>
        <v>0</v>
      </c>
      <c r="F6" s="13"/>
    </row>
    <row r="7" customFormat="false" ht="17.15" hidden="false" customHeight="false" outlineLevel="0" collapsed="false">
      <c r="A7" s="20" t="s">
        <v>146</v>
      </c>
      <c r="B7" s="14"/>
      <c r="C7" s="21" t="n">
        <f aca="false">SUMIFS(비용대장!$D$4:$D$304,비용대장!$B$4:$B$304,A7,비용대장!$J$4:$J$304,"&lt;&gt;예시")</f>
        <v>0</v>
      </c>
      <c r="D7" s="22" t="n">
        <f aca="false">B7-C7</f>
        <v>0</v>
      </c>
      <c r="E7" s="39" t="n">
        <f aca="false">IF(N(B7)=0,0,C7/B7)</f>
        <v>0</v>
      </c>
      <c r="F7" s="13"/>
    </row>
    <row r="8" customFormat="false" ht="17.15" hidden="false" customHeight="false" outlineLevel="0" collapsed="false">
      <c r="A8" s="20" t="s">
        <v>158</v>
      </c>
      <c r="B8" s="14"/>
      <c r="C8" s="21" t="n">
        <f aca="false">SUMIFS(비용대장!$D$4:$D$304,비용대장!$B$4:$B$304,A8,비용대장!$J$4:$J$304,"&lt;&gt;예시")</f>
        <v>0</v>
      </c>
      <c r="D8" s="22" t="n">
        <f aca="false">B8-C8</f>
        <v>0</v>
      </c>
      <c r="E8" s="39" t="n">
        <f aca="false">IF(N(B8)=0,0,C8/B8)</f>
        <v>0</v>
      </c>
      <c r="F8" s="13"/>
    </row>
    <row r="9" customFormat="false" ht="17.15" hidden="false" customHeight="false" outlineLevel="0" collapsed="false">
      <c r="A9" s="20" t="s">
        <v>160</v>
      </c>
      <c r="B9" s="14"/>
      <c r="C9" s="21" t="n">
        <f aca="false">SUMIFS(비용대장!$D$4:$D$304,비용대장!$B$4:$B$304,A9,비용대장!$J$4:$J$304,"&lt;&gt;예시")</f>
        <v>0</v>
      </c>
      <c r="D9" s="22" t="n">
        <f aca="false">B9-C9</f>
        <v>0</v>
      </c>
      <c r="E9" s="39" t="n">
        <f aca="false">IF(N(B9)=0,0,C9/B9)</f>
        <v>0</v>
      </c>
      <c r="F9" s="13"/>
    </row>
    <row r="10" customFormat="false" ht="17.15" hidden="false" customHeight="false" outlineLevel="0" collapsed="false">
      <c r="A10" s="20" t="s">
        <v>162</v>
      </c>
      <c r="B10" s="14"/>
      <c r="C10" s="21" t="n">
        <f aca="false">SUMIFS(비용대장!$D$4:$D$304,비용대장!$B$4:$B$304,A10,비용대장!$J$4:$J$304,"&lt;&gt;예시")</f>
        <v>0</v>
      </c>
      <c r="D10" s="22" t="n">
        <f aca="false">B10-C10</f>
        <v>0</v>
      </c>
      <c r="E10" s="39" t="n">
        <f aca="false">IF(N(B10)=0,0,C10/B10)</f>
        <v>0</v>
      </c>
      <c r="F10" s="13"/>
    </row>
    <row r="11" customFormat="false" ht="17.15" hidden="false" customHeight="false" outlineLevel="0" collapsed="false">
      <c r="A11" s="20" t="s">
        <v>163</v>
      </c>
      <c r="B11" s="14"/>
      <c r="C11" s="21" t="n">
        <f aca="false">SUMIFS(비용대장!$D$4:$D$304,비용대장!$B$4:$B$304,A11,비용대장!$J$4:$J$304,"&lt;&gt;예시")</f>
        <v>0</v>
      </c>
      <c r="D11" s="22" t="n">
        <f aca="false">B11-C11</f>
        <v>0</v>
      </c>
      <c r="E11" s="39" t="n">
        <f aca="false">IF(N(B11)=0,0,C11/B11)</f>
        <v>0</v>
      </c>
      <c r="F11" s="13"/>
    </row>
    <row r="12" customFormat="false" ht="17.15" hidden="false" customHeight="false" outlineLevel="0" collapsed="false">
      <c r="A12" s="20" t="s">
        <v>164</v>
      </c>
      <c r="B12" s="14"/>
      <c r="C12" s="21" t="n">
        <f aca="false">SUMIFS(비용대장!$D$4:$D$304,비용대장!$B$4:$B$304,A12,비용대장!$J$4:$J$304,"&lt;&gt;예시")</f>
        <v>0</v>
      </c>
      <c r="D12" s="22" t="n">
        <f aca="false">B12-C12</f>
        <v>0</v>
      </c>
      <c r="E12" s="39" t="n">
        <f aca="false">IF(N(B12)=0,0,C12/B12)</f>
        <v>0</v>
      </c>
      <c r="F12" s="13"/>
    </row>
    <row r="13" customFormat="false" ht="17.15" hidden="false" customHeight="false" outlineLevel="0" collapsed="false">
      <c r="A13" s="20" t="s">
        <v>165</v>
      </c>
      <c r="B13" s="14"/>
      <c r="C13" s="21" t="n">
        <f aca="false">SUMIFS(비용대장!$D$4:$D$304,비용대장!$B$4:$B$304,A13,비용대장!$J$4:$J$304,"&lt;&gt;예시")</f>
        <v>0</v>
      </c>
      <c r="D13" s="22" t="n">
        <f aca="false">B13-C13</f>
        <v>0</v>
      </c>
      <c r="E13" s="39" t="n">
        <f aca="false">IF(N(B13)=0,0,C13/B13)</f>
        <v>0</v>
      </c>
      <c r="F13" s="13"/>
    </row>
    <row r="14" customFormat="false" ht="17.15" hidden="false" customHeight="false" outlineLevel="0" collapsed="false">
      <c r="A14" s="20" t="s">
        <v>166</v>
      </c>
      <c r="B14" s="14"/>
      <c r="C14" s="21" t="n">
        <f aca="false">SUMIFS(비용대장!$D$4:$D$304,비용대장!$B$4:$B$304,A14,비용대장!$J$4:$J$304,"&lt;&gt;예시")</f>
        <v>0</v>
      </c>
      <c r="D14" s="22" t="n">
        <f aca="false">B14-C14</f>
        <v>0</v>
      </c>
      <c r="E14" s="39" t="n">
        <f aca="false">IF(N(B14)=0,0,C14/B14)</f>
        <v>0</v>
      </c>
      <c r="F14" s="13"/>
    </row>
    <row r="15" customFormat="false" ht="17.15" hidden="false" customHeight="false" outlineLevel="0" collapsed="false">
      <c r="A15" s="20" t="s">
        <v>167</v>
      </c>
      <c r="B15" s="14"/>
      <c r="C15" s="21" t="n">
        <f aca="false">SUMIFS(비용대장!$D$4:$D$304,비용대장!$B$4:$B$304,A15,비용대장!$J$4:$J$304,"&lt;&gt;예시")</f>
        <v>0</v>
      </c>
      <c r="D15" s="22" t="n">
        <f aca="false">B15-C15</f>
        <v>0</v>
      </c>
      <c r="E15" s="39" t="n">
        <f aca="false">IF(N(B15)=0,0,C15/B15)</f>
        <v>0</v>
      </c>
      <c r="F15" s="13"/>
    </row>
    <row r="16" customFormat="false" ht="17.15" hidden="false" customHeight="false" outlineLevel="0" collapsed="false">
      <c r="A16" s="20" t="s">
        <v>168</v>
      </c>
      <c r="B16" s="14"/>
      <c r="C16" s="21" t="n">
        <f aca="false">SUMIFS(비용대장!$D$4:$D$304,비용대장!$B$4:$B$304,A16,비용대장!$J$4:$J$304,"&lt;&gt;예시")</f>
        <v>0</v>
      </c>
      <c r="D16" s="22" t="n">
        <f aca="false">B16-C16</f>
        <v>0</v>
      </c>
      <c r="E16" s="39" t="n">
        <f aca="false">IF(N(B16)=0,0,C16/B16)</f>
        <v>0</v>
      </c>
      <c r="F16" s="13"/>
    </row>
    <row r="17" customFormat="false" ht="17.15" hidden="false" customHeight="false" outlineLevel="0" collapsed="false">
      <c r="A17" s="20" t="s">
        <v>169</v>
      </c>
      <c r="B17" s="14"/>
      <c r="C17" s="21" t="n">
        <f aca="false">SUMIFS(비용대장!$D$4:$D$304,비용대장!$B$4:$B$304,A17,비용대장!$J$4:$J$304,"&lt;&gt;예시")</f>
        <v>0</v>
      </c>
      <c r="D17" s="22" t="n">
        <f aca="false">B17-C17</f>
        <v>0</v>
      </c>
      <c r="E17" s="39" t="n">
        <f aca="false">IF(N(B17)=0,0,C17/B17)</f>
        <v>0</v>
      </c>
      <c r="F17" s="13"/>
    </row>
    <row r="18" customFormat="false" ht="17.15" hidden="false" customHeight="false" outlineLevel="0" collapsed="false">
      <c r="A18" s="10" t="s">
        <v>75</v>
      </c>
      <c r="B18" s="25" t="n">
        <f aca="false">SUM(B4:B17)</f>
        <v>0</v>
      </c>
      <c r="C18" s="25" t="n">
        <f aca="false">SUM(C4:C17)</f>
        <v>0</v>
      </c>
      <c r="D18" s="25" t="n">
        <f aca="false">SUM(D4:D17)</f>
        <v>0</v>
      </c>
      <c r="E18" s="39" t="n">
        <f aca="false">IF(N(B18)=0,0,C18/B18)</f>
        <v>0</v>
      </c>
      <c r="F18" s="20"/>
    </row>
  </sheetData>
  <conditionalFormatting sqref="E4:E18">
    <cfRule type="cellIs" priority="2" operator="greaterThan" aboveAverage="0" equalAverage="0" bottom="0" percent="0" rank="0" text="" dxfId="2">
      <formula>1</formula>
    </cfRule>
  </conditionalFormatting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3" min="2" style="0" width="18"/>
    <col collapsed="false" customWidth="true" hidden="false" outlineLevel="0" max="4" min="4" style="0" width="40"/>
  </cols>
  <sheetData>
    <row r="1" customFormat="false" ht="21.6" hidden="false" customHeight="false" outlineLevel="0" collapsed="false">
      <c r="A1" s="6" t="s">
        <v>175</v>
      </c>
      <c r="B1" s="7"/>
      <c r="C1" s="7"/>
      <c r="D1" s="8" t="s">
        <v>1</v>
      </c>
    </row>
    <row r="2" customFormat="false" ht="15" hidden="false" customHeight="false" outlineLevel="0" collapsed="false">
      <c r="A2" s="7"/>
      <c r="B2" s="7"/>
      <c r="C2" s="7"/>
      <c r="D2" s="7"/>
    </row>
    <row r="3" customFormat="false" ht="17.15" hidden="false" customHeight="false" outlineLevel="0" collapsed="false">
      <c r="A3" s="9" t="s">
        <v>176</v>
      </c>
      <c r="B3" s="9" t="s">
        <v>177</v>
      </c>
      <c r="C3" s="9" t="s">
        <v>178</v>
      </c>
      <c r="D3" s="9" t="s">
        <v>19</v>
      </c>
    </row>
    <row r="4" customFormat="false" ht="17.15" hidden="false" customHeight="false" outlineLevel="0" collapsed="false">
      <c r="A4" s="10" t="s">
        <v>179</v>
      </c>
      <c r="B4" s="20" t="s">
        <v>180</v>
      </c>
      <c r="C4" s="20" t="s">
        <v>181</v>
      </c>
      <c r="D4" s="20" t="s">
        <v>182</v>
      </c>
    </row>
    <row r="5" customFormat="false" ht="17.15" hidden="false" customHeight="false" outlineLevel="0" collapsed="false">
      <c r="A5" s="10" t="s">
        <v>183</v>
      </c>
      <c r="B5" s="21" t="n">
        <f aca="false">SUMIFS(매출대장!$C$4:$C$22,매출대장!$L$4:$L$22,2026)</f>
        <v>1818182</v>
      </c>
      <c r="C5" s="21" t="n">
        <f aca="false">SUMIFS(매출대장!$C$4:$C$22,매출대장!$L$4:$L$22,2027)</f>
        <v>9090910</v>
      </c>
      <c r="D5" s="20" t="s">
        <v>184</v>
      </c>
    </row>
    <row r="6" customFormat="false" ht="17.15" hidden="false" customHeight="false" outlineLevel="0" collapsed="false">
      <c r="A6" s="10" t="s">
        <v>185</v>
      </c>
      <c r="B6" s="21" t="n">
        <f aca="false">SUMIFS(비용대장!$D$4:$D$304,비용대장!$K$4:$K$304,2026,비용대장!$J$4:$J$304,"&lt;&gt;예시")</f>
        <v>0</v>
      </c>
      <c r="C6" s="21" t="n">
        <f aca="false">SUMIFS(비용대장!$D$4:$D$304,비용대장!$K$4:$K$304,2027,비용대장!$J$4:$J$304,"&lt;&gt;예시")</f>
        <v>0</v>
      </c>
      <c r="D6" s="20" t="s">
        <v>186</v>
      </c>
    </row>
    <row r="7" customFormat="false" ht="17.15" hidden="false" customHeight="false" outlineLevel="0" collapsed="false">
      <c r="A7" s="10" t="s">
        <v>187</v>
      </c>
      <c r="B7" s="21" t="n">
        <f aca="false">기본설정!$B$11*2</f>
        <v>0</v>
      </c>
      <c r="C7" s="21" t="n">
        <f aca="false">기본설정!$B$11*12</f>
        <v>0</v>
      </c>
      <c r="D7" s="20" t="s">
        <v>188</v>
      </c>
    </row>
    <row r="8" customFormat="false" ht="17.15" hidden="false" customHeight="false" outlineLevel="0" collapsed="false">
      <c r="A8" s="10" t="s">
        <v>189</v>
      </c>
      <c r="B8" s="22" t="n">
        <f aca="false">MAX(0,B5-B6-B7)</f>
        <v>1818182</v>
      </c>
      <c r="C8" s="22" t="n">
        <f aca="false">MAX(0,C5-C6-C7)</f>
        <v>9090910</v>
      </c>
      <c r="D8" s="20" t="s">
        <v>190</v>
      </c>
    </row>
    <row r="9" customFormat="false" ht="17.15" hidden="false" customHeight="false" outlineLevel="0" collapsed="false">
      <c r="A9" s="10" t="s">
        <v>191</v>
      </c>
      <c r="B9" s="22" t="n">
        <f aca="false">ROUND(MIN(B8,200000000)*기본설정!$B$16+MAX(0,B8-200000000)*기본설정!$B$17,0)</f>
        <v>181818</v>
      </c>
      <c r="C9" s="22" t="n">
        <f aca="false">ROUND(MIN(C8,200000000)*기본설정!$B$16+MAX(0,C8-200000000)*기본설정!$B$17,0)</f>
        <v>909091</v>
      </c>
      <c r="D9" s="20" t="s">
        <v>192</v>
      </c>
    </row>
    <row r="10" customFormat="false" ht="17.15" hidden="false" customHeight="false" outlineLevel="0" collapsed="false">
      <c r="A10" s="10" t="s">
        <v>193</v>
      </c>
      <c r="B10" s="20" t="str">
        <f aca="false">IF(기본설정!$B$10="대상","적용","미적용")</f>
        <v>미적용</v>
      </c>
      <c r="C10" s="20" t="str">
        <f aca="false">IF(기본설정!$B$10="대상","적용","미적용")</f>
        <v>미적용</v>
      </c>
      <c r="D10" s="20" t="s">
        <v>194</v>
      </c>
    </row>
    <row r="11" customFormat="false" ht="17.15" hidden="false" customHeight="false" outlineLevel="0" collapsed="false">
      <c r="A11" s="10" t="s">
        <v>195</v>
      </c>
      <c r="B11" s="39" t="n">
        <f aca="false">IF(B10="적용",IF(B5&lt;=기본설정!$B$19,기본설정!$B$21,기본설정!$B$20),0)</f>
        <v>0</v>
      </c>
      <c r="C11" s="39" t="n">
        <f aca="false">IF(C10="적용",IF(C5&lt;=기본설정!$B$19,기본설정!$B$21,기본설정!$B$20),0)</f>
        <v>0</v>
      </c>
      <c r="D11" s="20" t="s">
        <v>196</v>
      </c>
    </row>
    <row r="12" customFormat="false" ht="15" hidden="false" customHeight="false" outlineLevel="0" collapsed="false">
      <c r="A12" s="10" t="s">
        <v>197</v>
      </c>
      <c r="B12" s="22" t="n">
        <f aca="false">ROUND(B9*B11,0)</f>
        <v>0</v>
      </c>
      <c r="C12" s="22" t="n">
        <f aca="false">ROUND(C9*C11,0)</f>
        <v>0</v>
      </c>
      <c r="D12" s="20"/>
    </row>
    <row r="13" customFormat="false" ht="15" hidden="false" customHeight="false" outlineLevel="0" collapsed="false">
      <c r="A13" s="10" t="s">
        <v>198</v>
      </c>
      <c r="B13" s="22" t="n">
        <f aca="false">B9-B12</f>
        <v>181818</v>
      </c>
      <c r="C13" s="22" t="n">
        <f aca="false">C9-C12</f>
        <v>909091</v>
      </c>
      <c r="D13" s="20"/>
    </row>
    <row r="14" customFormat="false" ht="17.15" hidden="false" customHeight="false" outlineLevel="0" collapsed="false">
      <c r="A14" s="10" t="s">
        <v>199</v>
      </c>
      <c r="B14" s="22" t="n">
        <f aca="false">ROUND(B13*기본설정!$B$18,0)</f>
        <v>18182</v>
      </c>
      <c r="C14" s="22" t="n">
        <f aca="false">ROUND(C13*기본설정!$B$18,0)</f>
        <v>90909</v>
      </c>
      <c r="D14" s="20" t="s">
        <v>200</v>
      </c>
    </row>
    <row r="15" customFormat="false" ht="15" hidden="false" customHeight="false" outlineLevel="0" collapsed="false">
      <c r="A15" s="10" t="s">
        <v>201</v>
      </c>
      <c r="B15" s="22" t="n">
        <f aca="false">B13+B14</f>
        <v>200000</v>
      </c>
      <c r="C15" s="22" t="n">
        <f aca="false">C13+C14</f>
        <v>1000000</v>
      </c>
      <c r="D15" s="20"/>
    </row>
    <row r="16" customFormat="false" ht="15" hidden="false" customHeight="false" outlineLevel="0" collapsed="false">
      <c r="A16" s="10" t="s">
        <v>202</v>
      </c>
      <c r="B16" s="22" t="n">
        <f aca="false">B9+ROUND(B9*기본설정!$B$18,0)</f>
        <v>200000</v>
      </c>
      <c r="C16" s="22" t="n">
        <f aca="false">C9+ROUND(C9*기본설정!$B$18,0)</f>
        <v>1000000</v>
      </c>
      <c r="D16" s="20" t="s">
        <v>203</v>
      </c>
    </row>
    <row r="17" customFormat="false" ht="15" hidden="false" customHeight="false" outlineLevel="0" collapsed="false">
      <c r="A17" s="10" t="s">
        <v>204</v>
      </c>
      <c r="B17" s="22" t="n">
        <f aca="false">B16-B15</f>
        <v>0</v>
      </c>
      <c r="C17" s="22" t="n">
        <f aca="false">C16-C15</f>
        <v>0</v>
      </c>
      <c r="D17" s="20"/>
    </row>
    <row r="18" customFormat="false" ht="15" hidden="false" customHeight="false" outlineLevel="0" collapsed="false">
      <c r="A18" s="7"/>
      <c r="B18" s="7"/>
      <c r="C18" s="7"/>
      <c r="D18" s="7"/>
    </row>
    <row r="19" customFormat="false" ht="17.15" hidden="false" customHeight="false" outlineLevel="0" collapsed="false">
      <c r="A19" s="17" t="s">
        <v>205</v>
      </c>
      <c r="B19" s="7"/>
      <c r="C19" s="7"/>
      <c r="D19" s="7"/>
    </row>
    <row r="20" customFormat="false" ht="17.15" hidden="false" customHeight="false" outlineLevel="0" collapsed="false">
      <c r="A20" s="17" t="s">
        <v>206</v>
      </c>
      <c r="B20" s="7"/>
      <c r="C20" s="7"/>
      <c r="D20" s="7"/>
    </row>
  </sheetData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0"/>
    <col collapsed="false" customWidth="true" hidden="false" outlineLevel="0" max="3" min="3" style="0" width="54"/>
    <col collapsed="false" customWidth="true" hidden="false" outlineLevel="0" max="5" min="4" style="0" width="10"/>
    <col collapsed="false" customWidth="true" hidden="false" outlineLevel="0" max="6" min="6" style="0" width="13"/>
    <col collapsed="false" customWidth="true" hidden="false" outlineLevel="0" max="7" min="7" style="0" width="26"/>
  </cols>
  <sheetData>
    <row r="1" customFormat="false" ht="21.6" hidden="false" customHeight="false" outlineLevel="0" collapsed="false">
      <c r="A1" s="6" t="s">
        <v>207</v>
      </c>
      <c r="B1" s="7"/>
      <c r="C1" s="7"/>
      <c r="D1" s="7"/>
      <c r="E1" s="7"/>
      <c r="F1" s="7"/>
      <c r="G1" s="8" t="s">
        <v>1</v>
      </c>
    </row>
    <row r="2" customFormat="false" ht="15" hidden="false" customHeight="false" outlineLevel="0" collapsed="false">
      <c r="A2" s="7"/>
      <c r="B2" s="7"/>
      <c r="C2" s="7"/>
      <c r="D2" s="7"/>
      <c r="E2" s="7"/>
      <c r="F2" s="7"/>
      <c r="G2" s="7"/>
    </row>
    <row r="3" customFormat="false" ht="17.15" hidden="false" customHeight="false" outlineLevel="0" collapsed="false">
      <c r="A3" s="9" t="s">
        <v>208</v>
      </c>
      <c r="B3" s="9" t="s">
        <v>176</v>
      </c>
      <c r="C3" s="9" t="s">
        <v>209</v>
      </c>
      <c r="D3" s="9" t="s">
        <v>210</v>
      </c>
      <c r="E3" s="9" t="s">
        <v>69</v>
      </c>
      <c r="F3" s="9" t="s">
        <v>211</v>
      </c>
      <c r="G3" s="9" t="s">
        <v>70</v>
      </c>
    </row>
    <row r="4" customFormat="false" ht="17.15" hidden="false" customHeight="false" outlineLevel="0" collapsed="false">
      <c r="A4" s="27" t="n">
        <v>46328</v>
      </c>
      <c r="B4" s="20" t="s">
        <v>212</v>
      </c>
      <c r="C4" s="20" t="s">
        <v>213</v>
      </c>
      <c r="D4" s="20" t="s">
        <v>214</v>
      </c>
      <c r="E4" s="13"/>
      <c r="F4" s="12"/>
      <c r="G4" s="13"/>
    </row>
    <row r="5" customFormat="false" ht="17.15" hidden="false" customHeight="false" outlineLevel="0" collapsed="false">
      <c r="A5" s="27" t="n">
        <v>46366</v>
      </c>
      <c r="B5" s="20" t="s">
        <v>215</v>
      </c>
      <c r="C5" s="20" t="s">
        <v>216</v>
      </c>
      <c r="D5" s="20" t="s">
        <v>214</v>
      </c>
      <c r="E5" s="13"/>
      <c r="F5" s="12"/>
      <c r="G5" s="13"/>
    </row>
    <row r="6" customFormat="false" ht="17.15" hidden="false" customHeight="false" outlineLevel="0" collapsed="false">
      <c r="A6" s="27" t="n">
        <v>46397</v>
      </c>
      <c r="B6" s="20" t="s">
        <v>215</v>
      </c>
      <c r="C6" s="20" t="s">
        <v>217</v>
      </c>
      <c r="D6" s="20" t="s">
        <v>214</v>
      </c>
      <c r="E6" s="13"/>
      <c r="F6" s="12"/>
      <c r="G6" s="13"/>
    </row>
    <row r="7" customFormat="false" ht="17.15" hidden="false" customHeight="false" outlineLevel="0" collapsed="false">
      <c r="A7" s="27" t="n">
        <v>46412</v>
      </c>
      <c r="B7" s="20" t="s">
        <v>136</v>
      </c>
      <c r="C7" s="20" t="s">
        <v>218</v>
      </c>
      <c r="D7" s="20" t="s">
        <v>219</v>
      </c>
      <c r="E7" s="13"/>
      <c r="F7" s="12"/>
      <c r="G7" s="13"/>
    </row>
    <row r="8" customFormat="false" ht="17.15" hidden="false" customHeight="false" outlineLevel="0" collapsed="false">
      <c r="A8" s="27" t="n">
        <v>46428</v>
      </c>
      <c r="B8" s="20" t="s">
        <v>215</v>
      </c>
      <c r="C8" s="20" t="s">
        <v>220</v>
      </c>
      <c r="D8" s="20" t="s">
        <v>214</v>
      </c>
      <c r="E8" s="13"/>
      <c r="F8" s="12"/>
      <c r="G8" s="13"/>
    </row>
    <row r="9" customFormat="false" ht="17.15" hidden="false" customHeight="false" outlineLevel="0" collapsed="false">
      <c r="A9" s="27" t="n">
        <v>46456</v>
      </c>
      <c r="B9" s="20" t="s">
        <v>215</v>
      </c>
      <c r="C9" s="20" t="s">
        <v>221</v>
      </c>
      <c r="D9" s="20" t="s">
        <v>214</v>
      </c>
      <c r="E9" s="13"/>
      <c r="F9" s="12"/>
      <c r="G9" s="13"/>
    </row>
    <row r="10" customFormat="false" ht="17.15" hidden="false" customHeight="false" outlineLevel="0" collapsed="false">
      <c r="A10" s="27" t="n">
        <v>46477</v>
      </c>
      <c r="B10" s="20" t="s">
        <v>222</v>
      </c>
      <c r="C10" s="20" t="s">
        <v>223</v>
      </c>
      <c r="D10" s="20" t="s">
        <v>219</v>
      </c>
      <c r="E10" s="13"/>
      <c r="F10" s="12"/>
      <c r="G10" s="13"/>
    </row>
    <row r="11" customFormat="false" ht="17.15" hidden="false" customHeight="false" outlineLevel="0" collapsed="false">
      <c r="A11" s="27" t="n">
        <v>46487</v>
      </c>
      <c r="B11" s="20" t="s">
        <v>215</v>
      </c>
      <c r="C11" s="20" t="s">
        <v>224</v>
      </c>
      <c r="D11" s="20" t="s">
        <v>214</v>
      </c>
      <c r="E11" s="13"/>
      <c r="F11" s="12"/>
      <c r="G11" s="13"/>
    </row>
    <row r="12" customFormat="false" ht="17.15" hidden="false" customHeight="false" outlineLevel="0" collapsed="false">
      <c r="A12" s="27" t="n">
        <v>46502</v>
      </c>
      <c r="B12" s="20" t="s">
        <v>136</v>
      </c>
      <c r="C12" s="20" t="s">
        <v>225</v>
      </c>
      <c r="D12" s="20" t="s">
        <v>219</v>
      </c>
      <c r="E12" s="13"/>
      <c r="F12" s="12"/>
      <c r="G12" s="13"/>
    </row>
    <row r="13" customFormat="false" ht="17.15" hidden="false" customHeight="false" outlineLevel="0" collapsed="false">
      <c r="A13" s="27" t="n">
        <v>46507</v>
      </c>
      <c r="B13" s="20" t="s">
        <v>226</v>
      </c>
      <c r="C13" s="20" t="s">
        <v>227</v>
      </c>
      <c r="D13" s="20" t="s">
        <v>219</v>
      </c>
      <c r="E13" s="13"/>
      <c r="F13" s="12"/>
      <c r="G13" s="13"/>
    </row>
    <row r="14" customFormat="false" ht="17.15" hidden="false" customHeight="false" outlineLevel="0" collapsed="false">
      <c r="A14" s="27" t="n">
        <v>46517</v>
      </c>
      <c r="B14" s="20" t="s">
        <v>215</v>
      </c>
      <c r="C14" s="20" t="s">
        <v>228</v>
      </c>
      <c r="D14" s="20" t="s">
        <v>214</v>
      </c>
      <c r="E14" s="13"/>
      <c r="F14" s="12"/>
      <c r="G14" s="13"/>
    </row>
    <row r="15" customFormat="false" ht="17.15" hidden="false" customHeight="false" outlineLevel="0" collapsed="false">
      <c r="A15" s="27" t="n">
        <v>46548</v>
      </c>
      <c r="B15" s="20" t="s">
        <v>215</v>
      </c>
      <c r="C15" s="20" t="s">
        <v>229</v>
      </c>
      <c r="D15" s="20" t="s">
        <v>214</v>
      </c>
      <c r="E15" s="13"/>
      <c r="F15" s="12"/>
      <c r="G15" s="13"/>
    </row>
    <row r="16" customFormat="false" ht="17.15" hidden="false" customHeight="false" outlineLevel="0" collapsed="false">
      <c r="A16" s="27" t="n">
        <v>46578</v>
      </c>
      <c r="B16" s="20" t="s">
        <v>215</v>
      </c>
      <c r="C16" s="20" t="s">
        <v>230</v>
      </c>
      <c r="D16" s="20" t="s">
        <v>214</v>
      </c>
      <c r="E16" s="13"/>
      <c r="F16" s="12"/>
      <c r="G16" s="13"/>
    </row>
    <row r="17" customFormat="false" ht="17.15" hidden="false" customHeight="false" outlineLevel="0" collapsed="false">
      <c r="A17" s="27" t="n">
        <v>46593</v>
      </c>
      <c r="B17" s="20" t="s">
        <v>136</v>
      </c>
      <c r="C17" s="20" t="s">
        <v>231</v>
      </c>
      <c r="D17" s="20" t="s">
        <v>219</v>
      </c>
      <c r="E17" s="13"/>
      <c r="F17" s="12"/>
      <c r="G17" s="13"/>
    </row>
    <row r="18" customFormat="false" ht="17.15" hidden="false" customHeight="false" outlineLevel="0" collapsed="false">
      <c r="A18" s="27" t="n">
        <v>46609</v>
      </c>
      <c r="B18" s="20" t="s">
        <v>215</v>
      </c>
      <c r="C18" s="20" t="s">
        <v>232</v>
      </c>
      <c r="D18" s="20" t="s">
        <v>214</v>
      </c>
      <c r="E18" s="13"/>
      <c r="F18" s="12"/>
      <c r="G18" s="13"/>
    </row>
    <row r="19" customFormat="false" ht="17.15" hidden="false" customHeight="false" outlineLevel="0" collapsed="false">
      <c r="A19" s="27" t="n">
        <v>46630</v>
      </c>
      <c r="B19" s="20" t="s">
        <v>222</v>
      </c>
      <c r="C19" s="20" t="s">
        <v>233</v>
      </c>
      <c r="D19" s="20" t="s">
        <v>219</v>
      </c>
      <c r="E19" s="13"/>
      <c r="F19" s="12"/>
      <c r="G19" s="13"/>
    </row>
    <row r="20" customFormat="false" ht="17.15" hidden="false" customHeight="false" outlineLevel="0" collapsed="false">
      <c r="A20" s="27" t="n">
        <v>46640</v>
      </c>
      <c r="B20" s="20" t="s">
        <v>215</v>
      </c>
      <c r="C20" s="20" t="s">
        <v>234</v>
      </c>
      <c r="D20" s="20" t="s">
        <v>214</v>
      </c>
      <c r="E20" s="13"/>
      <c r="F20" s="12"/>
      <c r="G20" s="13"/>
    </row>
    <row r="21" customFormat="false" ht="17.15" hidden="false" customHeight="false" outlineLevel="0" collapsed="false">
      <c r="A21" s="27" t="n">
        <v>46670</v>
      </c>
      <c r="B21" s="20" t="s">
        <v>215</v>
      </c>
      <c r="C21" s="20" t="s">
        <v>235</v>
      </c>
      <c r="D21" s="20" t="s">
        <v>214</v>
      </c>
      <c r="E21" s="13"/>
      <c r="F21" s="12"/>
      <c r="G21" s="13"/>
    </row>
    <row r="22" customFormat="false" ht="17.15" hidden="false" customHeight="false" outlineLevel="0" collapsed="false">
      <c r="A22" s="27" t="n">
        <v>46685</v>
      </c>
      <c r="B22" s="20" t="s">
        <v>136</v>
      </c>
      <c r="C22" s="20" t="s">
        <v>236</v>
      </c>
      <c r="D22" s="20" t="s">
        <v>219</v>
      </c>
      <c r="E22" s="13"/>
      <c r="F22" s="12"/>
      <c r="G22" s="13"/>
    </row>
    <row r="23" customFormat="false" ht="17.15" hidden="false" customHeight="false" outlineLevel="0" collapsed="false">
      <c r="A23" s="27" t="n">
        <v>46691</v>
      </c>
      <c r="B23" s="20" t="s">
        <v>212</v>
      </c>
      <c r="C23" s="20" t="s">
        <v>237</v>
      </c>
      <c r="D23" s="20" t="s">
        <v>214</v>
      </c>
      <c r="E23" s="13"/>
      <c r="F23" s="12"/>
      <c r="G23" s="13"/>
    </row>
    <row r="24" customFormat="false" ht="17.15" hidden="false" customHeight="false" outlineLevel="0" collapsed="false">
      <c r="A24" s="27" t="n">
        <v>46701</v>
      </c>
      <c r="B24" s="20" t="s">
        <v>215</v>
      </c>
      <c r="C24" s="20" t="s">
        <v>238</v>
      </c>
      <c r="D24" s="20" t="s">
        <v>214</v>
      </c>
      <c r="E24" s="13"/>
      <c r="F24" s="12"/>
      <c r="G24" s="13"/>
    </row>
    <row r="25" customFormat="false" ht="15" hidden="false" customHeight="false" outlineLevel="0" collapsed="false">
      <c r="A25" s="7"/>
      <c r="B25" s="7"/>
      <c r="C25" s="7"/>
      <c r="D25" s="7"/>
      <c r="E25" s="7"/>
      <c r="F25" s="7"/>
      <c r="G25" s="7"/>
    </row>
    <row r="26" customFormat="false" ht="17.15" hidden="false" customHeight="false" outlineLevel="0" collapsed="false">
      <c r="A26" s="17" t="s">
        <v>239</v>
      </c>
      <c r="B26" s="7"/>
      <c r="C26" s="7"/>
      <c r="D26" s="7"/>
      <c r="E26" s="7"/>
      <c r="F26" s="7"/>
      <c r="G26" s="7"/>
    </row>
  </sheetData>
  <conditionalFormatting sqref="E4:E24">
    <cfRule type="cellIs" priority="2" operator="equal" aboveAverage="0" equalAverage="0" bottom="0" percent="0" rank="0" text="" dxfId="0">
      <formula>"완료"</formula>
    </cfRule>
    <cfRule type="cellIs" priority="3" operator="equal" aboveAverage="0" equalAverage="0" bottom="0" percent="0" rank="0" text="" dxfId="1">
      <formula>"진행"</formula>
    </cfRule>
  </conditionalFormatting>
  <conditionalFormatting sqref="A4:D24">
    <cfRule type="expression" priority="4" aboveAverage="0" equalAverage="0" bottom="0" percent="0" rank="0" text="" dxfId="2">
      <formula>AND($E4&lt;&gt;"완료",$A4&lt;TODAY())</formula>
    </cfRule>
  </conditionalFormatting>
  <dataValidations count="1">
    <dataValidation allowBlank="true" errorStyle="stop" operator="between" showDropDown="false" showErrorMessage="false" showInputMessage="false" sqref="E4:E24" type="list">
      <formula1>"대기,진행,완료"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70"/>
    <col collapsed="false" customWidth="true" hidden="false" outlineLevel="0" max="3" min="3" style="0" width="12"/>
    <col collapsed="false" customWidth="true" hidden="false" outlineLevel="0" max="4" min="4" style="0" width="10"/>
    <col collapsed="false" customWidth="true" hidden="false" outlineLevel="0" max="5" min="5" style="0" width="13"/>
    <col collapsed="false" customWidth="true" hidden="false" outlineLevel="0" max="6" min="6" style="0" width="26"/>
  </cols>
  <sheetData>
    <row r="1" customFormat="false" ht="21.6" hidden="false" customHeight="false" outlineLevel="0" collapsed="false">
      <c r="A1" s="6" t="s">
        <v>240</v>
      </c>
      <c r="B1" s="7"/>
      <c r="C1" s="7"/>
      <c r="D1" s="7"/>
      <c r="E1" s="7"/>
      <c r="F1" s="8" t="s">
        <v>1</v>
      </c>
    </row>
    <row r="2" customFormat="false" ht="15" hidden="false" customHeight="false" outlineLevel="0" collapsed="false">
      <c r="A2" s="7"/>
      <c r="B2" s="7"/>
      <c r="C2" s="7"/>
      <c r="D2" s="7"/>
      <c r="E2" s="7"/>
      <c r="F2" s="7"/>
    </row>
    <row r="3" customFormat="false" ht="17.15" hidden="false" customHeight="false" outlineLevel="0" collapsed="false">
      <c r="A3" s="9" t="s">
        <v>176</v>
      </c>
      <c r="B3" s="9" t="s">
        <v>209</v>
      </c>
      <c r="C3" s="9" t="s">
        <v>210</v>
      </c>
      <c r="D3" s="9" t="s">
        <v>69</v>
      </c>
      <c r="E3" s="9" t="s">
        <v>241</v>
      </c>
      <c r="F3" s="9" t="s">
        <v>70</v>
      </c>
    </row>
    <row r="4" customFormat="false" ht="17.15" hidden="false" customHeight="false" outlineLevel="0" collapsed="false">
      <c r="A4" s="20" t="s">
        <v>242</v>
      </c>
      <c r="B4" s="20" t="s">
        <v>243</v>
      </c>
      <c r="C4" s="20" t="s">
        <v>214</v>
      </c>
      <c r="D4" s="13" t="s">
        <v>108</v>
      </c>
      <c r="E4" s="12"/>
      <c r="F4" s="13"/>
    </row>
    <row r="5" customFormat="false" ht="17.15" hidden="false" customHeight="false" outlineLevel="0" collapsed="false">
      <c r="A5" s="20" t="s">
        <v>242</v>
      </c>
      <c r="B5" s="20" t="s">
        <v>244</v>
      </c>
      <c r="C5" s="20" t="s">
        <v>219</v>
      </c>
      <c r="D5" s="13" t="s">
        <v>108</v>
      </c>
      <c r="E5" s="12"/>
      <c r="F5" s="13"/>
    </row>
    <row r="6" customFormat="false" ht="17.15" hidden="false" customHeight="false" outlineLevel="0" collapsed="false">
      <c r="A6" s="20" t="s">
        <v>242</v>
      </c>
      <c r="B6" s="20" t="s">
        <v>245</v>
      </c>
      <c r="C6" s="20" t="s">
        <v>214</v>
      </c>
      <c r="D6" s="13" t="s">
        <v>108</v>
      </c>
      <c r="E6" s="12"/>
      <c r="F6" s="13"/>
    </row>
    <row r="7" customFormat="false" ht="17.15" hidden="false" customHeight="false" outlineLevel="0" collapsed="false">
      <c r="A7" s="20" t="s">
        <v>242</v>
      </c>
      <c r="B7" s="20" t="s">
        <v>246</v>
      </c>
      <c r="C7" s="20" t="s">
        <v>247</v>
      </c>
      <c r="D7" s="13" t="s">
        <v>108</v>
      </c>
      <c r="E7" s="12"/>
      <c r="F7" s="13"/>
    </row>
    <row r="8" customFormat="false" ht="17.15" hidden="false" customHeight="false" outlineLevel="0" collapsed="false">
      <c r="A8" s="20" t="s">
        <v>242</v>
      </c>
      <c r="B8" s="20" t="s">
        <v>248</v>
      </c>
      <c r="C8" s="20" t="s">
        <v>219</v>
      </c>
      <c r="D8" s="13" t="s">
        <v>108</v>
      </c>
      <c r="E8" s="12"/>
      <c r="F8" s="13"/>
    </row>
    <row r="9" customFormat="false" ht="17.15" hidden="false" customHeight="false" outlineLevel="0" collapsed="false">
      <c r="A9" s="20" t="s">
        <v>242</v>
      </c>
      <c r="B9" s="20" t="s">
        <v>249</v>
      </c>
      <c r="C9" s="20" t="s">
        <v>214</v>
      </c>
      <c r="D9" s="13" t="s">
        <v>108</v>
      </c>
      <c r="E9" s="12"/>
      <c r="F9" s="13"/>
    </row>
    <row r="10" customFormat="false" ht="17.15" hidden="false" customHeight="false" outlineLevel="0" collapsed="false">
      <c r="A10" s="20" t="s">
        <v>242</v>
      </c>
      <c r="B10" s="20" t="s">
        <v>250</v>
      </c>
      <c r="C10" s="20" t="s">
        <v>214</v>
      </c>
      <c r="D10" s="13" t="s">
        <v>108</v>
      </c>
      <c r="E10" s="12"/>
      <c r="F10" s="13"/>
    </row>
    <row r="11" customFormat="false" ht="17.15" hidden="false" customHeight="false" outlineLevel="0" collapsed="false">
      <c r="A11" s="20" t="s">
        <v>242</v>
      </c>
      <c r="B11" s="20" t="s">
        <v>251</v>
      </c>
      <c r="C11" s="20" t="s">
        <v>214</v>
      </c>
      <c r="D11" s="13" t="s">
        <v>108</v>
      </c>
      <c r="E11" s="12"/>
      <c r="F11" s="13"/>
    </row>
    <row r="12" customFormat="false" ht="17.15" hidden="false" customHeight="false" outlineLevel="0" collapsed="false">
      <c r="A12" s="20" t="s">
        <v>242</v>
      </c>
      <c r="B12" s="20" t="s">
        <v>252</v>
      </c>
      <c r="C12" s="20" t="s">
        <v>214</v>
      </c>
      <c r="D12" s="13" t="s">
        <v>108</v>
      </c>
      <c r="E12" s="12"/>
      <c r="F12" s="13"/>
    </row>
    <row r="13" customFormat="false" ht="17.15" hidden="false" customHeight="false" outlineLevel="0" collapsed="false">
      <c r="A13" s="20" t="s">
        <v>215</v>
      </c>
      <c r="B13" s="20" t="s">
        <v>253</v>
      </c>
      <c r="C13" s="20" t="s">
        <v>214</v>
      </c>
      <c r="D13" s="13" t="s">
        <v>108</v>
      </c>
      <c r="E13" s="12"/>
      <c r="F13" s="13"/>
    </row>
    <row r="14" customFormat="false" ht="17.15" hidden="false" customHeight="false" outlineLevel="0" collapsed="false">
      <c r="A14" s="20" t="s">
        <v>215</v>
      </c>
      <c r="B14" s="20" t="s">
        <v>254</v>
      </c>
      <c r="C14" s="20" t="s">
        <v>214</v>
      </c>
      <c r="D14" s="13" t="s">
        <v>108</v>
      </c>
      <c r="E14" s="12"/>
      <c r="F14" s="13"/>
    </row>
    <row r="15" customFormat="false" ht="17.15" hidden="false" customHeight="false" outlineLevel="0" collapsed="false">
      <c r="A15" s="20" t="s">
        <v>215</v>
      </c>
      <c r="B15" s="20" t="s">
        <v>255</v>
      </c>
      <c r="C15" s="20" t="s">
        <v>214</v>
      </c>
      <c r="D15" s="13" t="s">
        <v>108</v>
      </c>
      <c r="E15" s="12"/>
      <c r="F15" s="13"/>
    </row>
    <row r="16" customFormat="false" ht="17.15" hidden="false" customHeight="false" outlineLevel="0" collapsed="false">
      <c r="A16" s="20" t="s">
        <v>215</v>
      </c>
      <c r="B16" s="20" t="s">
        <v>256</v>
      </c>
      <c r="C16" s="20" t="s">
        <v>214</v>
      </c>
      <c r="D16" s="13" t="s">
        <v>108</v>
      </c>
      <c r="E16" s="12"/>
      <c r="F16" s="13"/>
    </row>
    <row r="17" customFormat="false" ht="17.15" hidden="false" customHeight="false" outlineLevel="0" collapsed="false">
      <c r="A17" s="20" t="s">
        <v>257</v>
      </c>
      <c r="B17" s="20" t="s">
        <v>258</v>
      </c>
      <c r="C17" s="20" t="s">
        <v>214</v>
      </c>
      <c r="D17" s="13" t="s">
        <v>108</v>
      </c>
      <c r="E17" s="12"/>
      <c r="F17" s="13"/>
    </row>
    <row r="18" customFormat="false" ht="17.15" hidden="false" customHeight="false" outlineLevel="0" collapsed="false">
      <c r="A18" s="20" t="s">
        <v>259</v>
      </c>
      <c r="B18" s="20" t="s">
        <v>260</v>
      </c>
      <c r="C18" s="20" t="s">
        <v>214</v>
      </c>
      <c r="D18" s="13" t="s">
        <v>108</v>
      </c>
      <c r="E18" s="12"/>
      <c r="F18" s="13"/>
    </row>
    <row r="19" customFormat="false" ht="17.15" hidden="false" customHeight="false" outlineLevel="0" collapsed="false">
      <c r="A19" s="20" t="s">
        <v>259</v>
      </c>
      <c r="B19" s="20" t="s">
        <v>261</v>
      </c>
      <c r="C19" s="20" t="s">
        <v>219</v>
      </c>
      <c r="D19" s="13" t="s">
        <v>108</v>
      </c>
      <c r="E19" s="12"/>
      <c r="F19" s="13"/>
    </row>
    <row r="20" customFormat="false" ht="17.15" hidden="false" customHeight="false" outlineLevel="0" collapsed="false">
      <c r="A20" s="20" t="s">
        <v>262</v>
      </c>
      <c r="B20" s="20" t="s">
        <v>263</v>
      </c>
      <c r="C20" s="20" t="s">
        <v>264</v>
      </c>
      <c r="D20" s="13" t="s">
        <v>108</v>
      </c>
      <c r="E20" s="12"/>
      <c r="F20" s="13"/>
    </row>
    <row r="21" customFormat="false" ht="15" hidden="false" customHeight="false" outlineLevel="0" collapsed="false">
      <c r="A21" s="7"/>
      <c r="B21" s="7"/>
      <c r="C21" s="7"/>
      <c r="D21" s="7"/>
      <c r="E21" s="7"/>
      <c r="F21" s="7"/>
    </row>
    <row r="22" customFormat="false" ht="15" hidden="false" customHeight="false" outlineLevel="0" collapsed="false">
      <c r="A22" s="29" t="s">
        <v>265</v>
      </c>
      <c r="B22" s="29" t="str">
        <f aca="false">COUNTIF(D4:D20,"완료")&amp;" / "&amp;COUNTA(B4:B20)</f>
        <v>0 / 17</v>
      </c>
      <c r="C22" s="7"/>
      <c r="D22" s="7"/>
      <c r="E22" s="7"/>
      <c r="F22" s="7"/>
    </row>
  </sheetData>
  <conditionalFormatting sqref="D4:D20">
    <cfRule type="cellIs" priority="2" operator="equal" aboveAverage="0" equalAverage="0" bottom="0" percent="0" rank="0" text="" dxfId="0">
      <formula>"완료"</formula>
    </cfRule>
    <cfRule type="cellIs" priority="3" operator="equal" aboveAverage="0" equalAverage="0" bottom="0" percent="0" rank="0" text="" dxfId="1">
      <formula>"진행"</formula>
    </cfRule>
  </conditionalFormatting>
  <dataValidations count="1">
    <dataValidation allowBlank="true" errorStyle="stop" operator="between" showDropDown="false" showErrorMessage="false" showInputMessage="false" sqref="D4:D20" type="list">
      <formula1>"대기,진행,완료"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0"/>
    <col collapsed="false" customWidth="true" hidden="false" outlineLevel="0" max="3" min="3" style="0" width="110"/>
  </cols>
  <sheetData>
    <row r="1" customFormat="false" ht="21.6" hidden="false" customHeight="false" outlineLevel="0" collapsed="false">
      <c r="A1" s="6" t="s">
        <v>266</v>
      </c>
      <c r="B1" s="7"/>
      <c r="C1" s="8" t="s">
        <v>1</v>
      </c>
    </row>
    <row r="2" customFormat="false" ht="15" hidden="false" customHeight="false" outlineLevel="0" collapsed="false">
      <c r="A2" s="7"/>
      <c r="B2" s="7"/>
      <c r="C2" s="7"/>
    </row>
    <row r="3" customFormat="false" ht="17.15" hidden="false" customHeight="false" outlineLevel="0" collapsed="false">
      <c r="A3" s="9" t="s">
        <v>267</v>
      </c>
      <c r="B3" s="9" t="s">
        <v>176</v>
      </c>
      <c r="C3" s="9" t="s">
        <v>268</v>
      </c>
    </row>
    <row r="4" customFormat="false" ht="32.8" hidden="false" customHeight="false" outlineLevel="0" collapsed="false">
      <c r="A4" s="20" t="s">
        <v>269</v>
      </c>
      <c r="B4" s="20" t="s">
        <v>270</v>
      </c>
      <c r="C4" s="40" t="s">
        <v>271</v>
      </c>
    </row>
    <row r="5" customFormat="false" ht="48.5" hidden="false" customHeight="false" outlineLevel="0" collapsed="false">
      <c r="A5" s="20" t="s">
        <v>272</v>
      </c>
      <c r="B5" s="20" t="s">
        <v>273</v>
      </c>
      <c r="C5" s="40" t="s">
        <v>274</v>
      </c>
    </row>
    <row r="6" customFormat="false" ht="17.15" hidden="false" customHeight="false" outlineLevel="0" collapsed="false">
      <c r="A6" s="20" t="s">
        <v>275</v>
      </c>
      <c r="B6" s="20" t="s">
        <v>276</v>
      </c>
      <c r="C6" s="40" t="s">
        <v>277</v>
      </c>
    </row>
    <row r="7" customFormat="false" ht="32.8" hidden="false" customHeight="false" outlineLevel="0" collapsed="false">
      <c r="A7" s="20" t="s">
        <v>278</v>
      </c>
      <c r="B7" s="20" t="s">
        <v>279</v>
      </c>
      <c r="C7" s="40" t="s">
        <v>280</v>
      </c>
    </row>
    <row r="8" customFormat="false" ht="17.15" hidden="false" customHeight="false" outlineLevel="0" collapsed="false">
      <c r="A8" s="20" t="s">
        <v>281</v>
      </c>
      <c r="B8" s="20" t="s">
        <v>282</v>
      </c>
      <c r="C8" s="40" t="s">
        <v>283</v>
      </c>
    </row>
    <row r="9" customFormat="false" ht="32.8" hidden="false" customHeight="false" outlineLevel="0" collapsed="false">
      <c r="A9" s="20" t="s">
        <v>284</v>
      </c>
      <c r="B9" s="20" t="s">
        <v>285</v>
      </c>
      <c r="C9" s="40" t="s">
        <v>286</v>
      </c>
    </row>
    <row r="10" customFormat="false" ht="17.15" hidden="false" customHeight="false" outlineLevel="0" collapsed="false">
      <c r="A10" s="20" t="s">
        <v>287</v>
      </c>
      <c r="B10" s="20" t="s">
        <v>276</v>
      </c>
      <c r="C10" s="40" t="s">
        <v>288</v>
      </c>
    </row>
    <row r="11" customFormat="false" ht="32.8" hidden="false" customHeight="false" outlineLevel="0" collapsed="false">
      <c r="A11" s="20" t="s">
        <v>289</v>
      </c>
      <c r="B11" s="20" t="s">
        <v>290</v>
      </c>
      <c r="C11" s="40" t="s">
        <v>291</v>
      </c>
    </row>
    <row r="12" customFormat="false" ht="17.15" hidden="false" customHeight="false" outlineLevel="0" collapsed="false">
      <c r="A12" s="20" t="s">
        <v>292</v>
      </c>
      <c r="B12" s="20" t="s">
        <v>293</v>
      </c>
      <c r="C12" s="40" t="s">
        <v>294</v>
      </c>
    </row>
  </sheetData>
  <printOptions headings="false" gridLines="false" gridLinesSet="true" horizontalCentered="false" verticalCentered="false"/>
  <pageMargins left="0.75" right="0.75" top="1" bottom="1" header="0.5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&amp;R&amp;"Calibri,Bold"&amp;K0c00000대외비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2026-11-01T01:39:19Z</dcterms:created>
  <dc:creator>openpyxl</dc:creator>
  <dc:description/>
  <dc:language>en-US</dc:language>
  <cp:lastModifiedBy/>
  <dcterms:modified xsi:type="dcterms:W3CDTF">2026-11-01T01:39:19Z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